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035" yWindow="-15" windowWidth="2325" windowHeight="8145" tabRatio="912"/>
  </bookViews>
  <sheets>
    <sheet name="Irodabutor_kiegeszitok" sheetId="2" r:id="rId1"/>
    <sheet name="Ulobutorok" sheetId="3" r:id="rId2"/>
  </sheets>
  <externalReferences>
    <externalReference r:id="rId3"/>
  </externalReferences>
  <definedNames>
    <definedName name="_xlnm.Print_Area" localSheetId="0">Irodabutor_kiegeszitok!#REF!</definedName>
  </definedNames>
  <calcPr calcId="145621"/>
</workbook>
</file>

<file path=xl/calcChain.xml><?xml version="1.0" encoding="utf-8"?>
<calcChain xmlns="http://schemas.openxmlformats.org/spreadsheetml/2006/main">
  <c r="AJ97" i="3" l="1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96" i="3"/>
  <c r="AJ123" i="3" s="1"/>
  <c r="W123" i="3"/>
  <c r="V123" i="3"/>
  <c r="V92" i="2"/>
  <c r="V93" i="2"/>
  <c r="V101" i="2"/>
  <c r="W87" i="2" l="1"/>
  <c r="W71" i="2"/>
  <c r="W59" i="2"/>
  <c r="W47" i="2"/>
  <c r="W38" i="2"/>
  <c r="W20" i="2"/>
  <c r="W12" i="2"/>
  <c r="W8" i="2"/>
  <c r="AJ11" i="2"/>
  <c r="AC121" i="3" l="1"/>
  <c r="U121" i="3"/>
  <c r="AA121" i="3" s="1"/>
  <c r="AC120" i="3"/>
  <c r="V120" i="3"/>
  <c r="AB120" i="3" s="1"/>
  <c r="U120" i="3"/>
  <c r="AA120" i="3" s="1"/>
  <c r="AC119" i="3"/>
  <c r="AA119" i="3"/>
  <c r="U119" i="3"/>
  <c r="V119" i="3" s="1"/>
  <c r="AB119" i="3" s="1"/>
  <c r="AC118" i="3"/>
  <c r="AB118" i="3"/>
  <c r="AA118" i="3"/>
  <c r="V118" i="3"/>
  <c r="U118" i="3"/>
  <c r="AC117" i="3"/>
  <c r="U117" i="3"/>
  <c r="AA117" i="3" s="1"/>
  <c r="AC116" i="3"/>
  <c r="V116" i="3"/>
  <c r="AB116" i="3" s="1"/>
  <c r="U116" i="3"/>
  <c r="AA116" i="3" s="1"/>
  <c r="AC115" i="3"/>
  <c r="AA115" i="3"/>
  <c r="U115" i="3"/>
  <c r="V115" i="3" s="1"/>
  <c r="AB115" i="3" s="1"/>
  <c r="AC114" i="3"/>
  <c r="AA114" i="3"/>
  <c r="V114" i="3"/>
  <c r="AB114" i="3" s="1"/>
  <c r="U114" i="3"/>
  <c r="B114" i="3"/>
  <c r="Z113" i="3"/>
  <c r="AC113" i="3" s="1"/>
  <c r="U113" i="3"/>
  <c r="AA113" i="3" s="1"/>
  <c r="B113" i="3"/>
  <c r="AC112" i="3"/>
  <c r="U112" i="3"/>
  <c r="AA112" i="3" s="1"/>
  <c r="B112" i="3"/>
  <c r="AC111" i="3"/>
  <c r="AA111" i="3"/>
  <c r="U111" i="3"/>
  <c r="V111" i="3" s="1"/>
  <c r="AB111" i="3" s="1"/>
  <c r="B111" i="3"/>
  <c r="AC110" i="3"/>
  <c r="U110" i="3"/>
  <c r="AA110" i="3" s="1"/>
  <c r="B110" i="3"/>
  <c r="AC109" i="3"/>
  <c r="AA109" i="3"/>
  <c r="V109" i="3"/>
  <c r="AB109" i="3" s="1"/>
  <c r="U109" i="3"/>
  <c r="B109" i="3"/>
  <c r="AC108" i="3"/>
  <c r="U108" i="3"/>
  <c r="AA108" i="3" s="1"/>
  <c r="B108" i="3"/>
  <c r="AC107" i="3"/>
  <c r="AA107" i="3"/>
  <c r="V107" i="3"/>
  <c r="AB107" i="3" s="1"/>
  <c r="U107" i="3"/>
  <c r="B107" i="3"/>
  <c r="AC106" i="3"/>
  <c r="U106" i="3"/>
  <c r="AA106" i="3" s="1"/>
  <c r="B106" i="3"/>
  <c r="AC105" i="3"/>
  <c r="AA105" i="3"/>
  <c r="V105" i="3"/>
  <c r="AB105" i="3" s="1"/>
  <c r="U105" i="3"/>
  <c r="B105" i="3"/>
  <c r="AC104" i="3"/>
  <c r="U104" i="3"/>
  <c r="AA104" i="3" s="1"/>
  <c r="B104" i="3"/>
  <c r="AC103" i="3"/>
  <c r="B103" i="3"/>
  <c r="AC102" i="3"/>
  <c r="V102" i="3"/>
  <c r="AB102" i="3" s="1"/>
  <c r="U102" i="3"/>
  <c r="AA102" i="3" s="1"/>
  <c r="B102" i="3"/>
  <c r="AC101" i="3"/>
  <c r="AA101" i="3"/>
  <c r="V101" i="3"/>
  <c r="AB101" i="3" s="1"/>
  <c r="U101" i="3"/>
  <c r="B101" i="3"/>
  <c r="AC100" i="3"/>
  <c r="V100" i="3"/>
  <c r="AB100" i="3" s="1"/>
  <c r="U100" i="3"/>
  <c r="AA100" i="3" s="1"/>
  <c r="AC99" i="3"/>
  <c r="AA99" i="3"/>
  <c r="U99" i="3"/>
  <c r="V99" i="3" s="1"/>
  <c r="AB99" i="3" s="1"/>
  <c r="B99" i="3"/>
  <c r="AC98" i="3"/>
  <c r="U98" i="3"/>
  <c r="AA98" i="3" s="1"/>
  <c r="B98" i="3"/>
  <c r="AC97" i="3"/>
  <c r="AA97" i="3"/>
  <c r="V97" i="3"/>
  <c r="AB97" i="3" s="1"/>
  <c r="U97" i="3"/>
  <c r="B97" i="3"/>
  <c r="AC96" i="3"/>
  <c r="U96" i="3"/>
  <c r="AA96" i="3" s="1"/>
  <c r="B96" i="3"/>
  <c r="Z94" i="3"/>
  <c r="AC94" i="3" s="1"/>
  <c r="V94" i="3"/>
  <c r="U94" i="3"/>
  <c r="AA94" i="3" s="1"/>
  <c r="B94" i="3"/>
  <c r="AC93" i="3"/>
  <c r="Z93" i="3"/>
  <c r="V93" i="3"/>
  <c r="AB93" i="3" s="1"/>
  <c r="U93" i="3"/>
  <c r="AA93" i="3" s="1"/>
  <c r="B93" i="3"/>
  <c r="Z92" i="3"/>
  <c r="AC92" i="3" s="1"/>
  <c r="U92" i="3"/>
  <c r="AA92" i="3" s="1"/>
  <c r="B92" i="3"/>
  <c r="AA91" i="3"/>
  <c r="Z91" i="3"/>
  <c r="AC91" i="3" s="1"/>
  <c r="V91" i="3"/>
  <c r="AB91" i="3" s="1"/>
  <c r="U91" i="3"/>
  <c r="B91" i="3"/>
  <c r="Z90" i="3"/>
  <c r="AC90" i="3" s="1"/>
  <c r="U90" i="3"/>
  <c r="V90" i="3" s="1"/>
  <c r="AB90" i="3" s="1"/>
  <c r="B90" i="3"/>
  <c r="AC89" i="3"/>
  <c r="Z89" i="3"/>
  <c r="V89" i="3"/>
  <c r="AB89" i="3" s="1"/>
  <c r="U89" i="3"/>
  <c r="AA89" i="3" s="1"/>
  <c r="B89" i="3"/>
  <c r="Z88" i="3"/>
  <c r="AC88" i="3" s="1"/>
  <c r="U88" i="3"/>
  <c r="AA88" i="3" s="1"/>
  <c r="B88" i="3"/>
  <c r="AA87" i="3"/>
  <c r="Z87" i="3"/>
  <c r="AC87" i="3" s="1"/>
  <c r="V87" i="3"/>
  <c r="AB87" i="3" s="1"/>
  <c r="U87" i="3"/>
  <c r="AC86" i="3"/>
  <c r="Z86" i="3"/>
  <c r="V86" i="3"/>
  <c r="AB86" i="3" s="1"/>
  <c r="U86" i="3"/>
  <c r="AA86" i="3" s="1"/>
  <c r="B86" i="3"/>
  <c r="Z85" i="3"/>
  <c r="AC85" i="3" s="1"/>
  <c r="U85" i="3"/>
  <c r="AA85" i="3" s="1"/>
  <c r="Z84" i="3"/>
  <c r="AC84" i="3" s="1"/>
  <c r="U84" i="3"/>
  <c r="V84" i="3" s="1"/>
  <c r="AB84" i="3" s="1"/>
  <c r="B84" i="3"/>
  <c r="AC83" i="3"/>
  <c r="Z83" i="3"/>
  <c r="V83" i="3"/>
  <c r="AB83" i="3" s="1"/>
  <c r="U83" i="3"/>
  <c r="AA83" i="3" s="1"/>
  <c r="B83" i="3"/>
  <c r="Z82" i="3"/>
  <c r="AC82" i="3" s="1"/>
  <c r="U82" i="3"/>
  <c r="AA82" i="3" s="1"/>
  <c r="B82" i="3"/>
  <c r="AC81" i="3"/>
  <c r="AA81" i="3"/>
  <c r="Z81" i="3"/>
  <c r="V81" i="3"/>
  <c r="AB81" i="3" s="1"/>
  <c r="U81" i="3"/>
  <c r="B81" i="3"/>
  <c r="Z79" i="3"/>
  <c r="AC79" i="3" s="1"/>
  <c r="V79" i="3"/>
  <c r="U79" i="3"/>
  <c r="AA79" i="3" s="1"/>
  <c r="Z78" i="3"/>
  <c r="AC78" i="3" s="1"/>
  <c r="U78" i="3"/>
  <c r="AA78" i="3" s="1"/>
  <c r="Q78" i="3"/>
  <c r="AA77" i="3"/>
  <c r="Z77" i="3"/>
  <c r="AC77" i="3" s="1"/>
  <c r="V77" i="3"/>
  <c r="AB77" i="3" s="1"/>
  <c r="U77" i="3"/>
  <c r="AC76" i="3"/>
  <c r="Z76" i="3"/>
  <c r="V76" i="3"/>
  <c r="AB76" i="3" s="1"/>
  <c r="U76" i="3"/>
  <c r="AA76" i="3" s="1"/>
  <c r="AC75" i="3"/>
  <c r="AA75" i="3"/>
  <c r="Z75" i="3"/>
  <c r="V75" i="3"/>
  <c r="AB75" i="3" s="1"/>
  <c r="U75" i="3"/>
  <c r="AC74" i="3"/>
  <c r="AA74" i="3"/>
  <c r="Z74" i="3"/>
  <c r="V74" i="3"/>
  <c r="AB74" i="3" s="1"/>
  <c r="U74" i="3"/>
  <c r="AA73" i="3"/>
  <c r="Z73" i="3"/>
  <c r="AC73" i="3" s="1"/>
  <c r="V73" i="3"/>
  <c r="AB73" i="3" s="1"/>
  <c r="U73" i="3"/>
  <c r="AC72" i="3"/>
  <c r="Z72" i="3"/>
  <c r="V72" i="3"/>
  <c r="AB72" i="3" s="1"/>
  <c r="U72" i="3"/>
  <c r="AA72" i="3" s="1"/>
  <c r="AC71" i="3"/>
  <c r="AA71" i="3"/>
  <c r="Z71" i="3"/>
  <c r="V71" i="3"/>
  <c r="AB71" i="3" s="1"/>
  <c r="U71" i="3"/>
  <c r="AC70" i="3"/>
  <c r="AA70" i="3"/>
  <c r="Z70" i="3"/>
  <c r="V70" i="3"/>
  <c r="AB70" i="3" s="1"/>
  <c r="U70" i="3"/>
  <c r="B70" i="3"/>
  <c r="Z69" i="3"/>
  <c r="AC69" i="3" s="1"/>
  <c r="U69" i="3"/>
  <c r="AA69" i="3" s="1"/>
  <c r="B69" i="3"/>
  <c r="AA68" i="3"/>
  <c r="Z68" i="3"/>
  <c r="AC68" i="3" s="1"/>
  <c r="V68" i="3"/>
  <c r="AB68" i="3" s="1"/>
  <c r="U68" i="3"/>
  <c r="B68" i="3"/>
  <c r="A68" i="3"/>
  <c r="AA67" i="3"/>
  <c r="Z67" i="3"/>
  <c r="AC67" i="3" s="1"/>
  <c r="V67" i="3"/>
  <c r="AB67" i="3" s="1"/>
  <c r="U67" i="3"/>
  <c r="B67" i="3"/>
  <c r="A67" i="3"/>
  <c r="AA66" i="3"/>
  <c r="Z66" i="3"/>
  <c r="AC66" i="3" s="1"/>
  <c r="V66" i="3"/>
  <c r="AB66" i="3" s="1"/>
  <c r="U66" i="3"/>
  <c r="B66" i="3"/>
  <c r="Z64" i="3"/>
  <c r="AC64" i="3" s="1"/>
  <c r="T64" i="3"/>
  <c r="Q64" i="3"/>
  <c r="U64" i="3" s="1"/>
  <c r="B64" i="3"/>
  <c r="AA63" i="3"/>
  <c r="Z63" i="3"/>
  <c r="AC63" i="3" s="1"/>
  <c r="V63" i="3"/>
  <c r="AB63" i="3" s="1"/>
  <c r="U63" i="3"/>
  <c r="AC62" i="3"/>
  <c r="Z62" i="3"/>
  <c r="B62" i="3"/>
  <c r="AC61" i="3"/>
  <c r="Z61" i="3"/>
  <c r="V61" i="3"/>
  <c r="AB61" i="3" s="1"/>
  <c r="U61" i="3"/>
  <c r="AA61" i="3" s="1"/>
  <c r="AA60" i="3"/>
  <c r="Z60" i="3"/>
  <c r="AC60" i="3" s="1"/>
  <c r="V60" i="3"/>
  <c r="AB60" i="3" s="1"/>
  <c r="U60" i="3"/>
  <c r="AC59" i="3"/>
  <c r="Z59" i="3"/>
  <c r="V59" i="3"/>
  <c r="AB59" i="3" s="1"/>
  <c r="U59" i="3"/>
  <c r="AA59" i="3" s="1"/>
  <c r="T59" i="3"/>
  <c r="Z58" i="3"/>
  <c r="AC58" i="3" s="1"/>
  <c r="U58" i="3"/>
  <c r="AA58" i="3" s="1"/>
  <c r="T58" i="3"/>
  <c r="B58" i="3"/>
  <c r="Z57" i="3"/>
  <c r="AC57" i="3" s="1"/>
  <c r="U57" i="3"/>
  <c r="AA57" i="3" s="1"/>
  <c r="B57" i="3"/>
  <c r="AA56" i="3"/>
  <c r="Z56" i="3"/>
  <c r="AC56" i="3" s="1"/>
  <c r="V56" i="3"/>
  <c r="AB56" i="3" s="1"/>
  <c r="U56" i="3"/>
  <c r="AC55" i="3"/>
  <c r="Z55" i="3"/>
  <c r="Q55" i="3"/>
  <c r="U55" i="3" s="1"/>
  <c r="B55" i="3"/>
  <c r="AC53" i="3"/>
  <c r="Z53" i="3"/>
  <c r="V53" i="3"/>
  <c r="AB53" i="3" s="1"/>
  <c r="U53" i="3"/>
  <c r="AA53" i="3" s="1"/>
  <c r="AA52" i="3"/>
  <c r="Z52" i="3"/>
  <c r="AC52" i="3" s="1"/>
  <c r="V52" i="3"/>
  <c r="AB52" i="3" s="1"/>
  <c r="U52" i="3"/>
  <c r="B52" i="3"/>
  <c r="Z51" i="3"/>
  <c r="AC51" i="3" s="1"/>
  <c r="V51" i="3"/>
  <c r="AB51" i="3" s="1"/>
  <c r="U51" i="3"/>
  <c r="AA51" i="3" s="1"/>
  <c r="B51" i="3"/>
  <c r="AC50" i="3"/>
  <c r="Z50" i="3"/>
  <c r="V50" i="3"/>
  <c r="AB50" i="3" s="1"/>
  <c r="U50" i="3"/>
  <c r="AA50" i="3" s="1"/>
  <c r="B50" i="3"/>
  <c r="Z49" i="3"/>
  <c r="AC49" i="3" s="1"/>
  <c r="U49" i="3"/>
  <c r="AA49" i="3" s="1"/>
  <c r="B49" i="3"/>
  <c r="AA48" i="3"/>
  <c r="Z48" i="3"/>
  <c r="AC48" i="3" s="1"/>
  <c r="V48" i="3"/>
  <c r="AB48" i="3" s="1"/>
  <c r="U48" i="3"/>
  <c r="B48" i="3"/>
  <c r="Z47" i="3"/>
  <c r="AC47" i="3" s="1"/>
  <c r="U47" i="3"/>
  <c r="V47" i="3" s="1"/>
  <c r="AB47" i="3" s="1"/>
  <c r="Z46" i="3"/>
  <c r="AC46" i="3" s="1"/>
  <c r="U46" i="3"/>
  <c r="AA46" i="3" s="1"/>
  <c r="Z45" i="3"/>
  <c r="AC45" i="3" s="1"/>
  <c r="V45" i="3"/>
  <c r="AB45" i="3" s="1"/>
  <c r="U45" i="3"/>
  <c r="AA45" i="3" s="1"/>
  <c r="Z44" i="3"/>
  <c r="AC44" i="3" s="1"/>
  <c r="U44" i="3"/>
  <c r="AA44" i="3" s="1"/>
  <c r="B44" i="3"/>
  <c r="AA42" i="3"/>
  <c r="Z42" i="3"/>
  <c r="AC42" i="3" s="1"/>
  <c r="V42" i="3"/>
  <c r="AB42" i="3" s="1"/>
  <c r="U42" i="3"/>
  <c r="AC41" i="3"/>
  <c r="Z41" i="3"/>
  <c r="V41" i="3"/>
  <c r="AB41" i="3" s="1"/>
  <c r="U41" i="3"/>
  <c r="AA41" i="3" s="1"/>
  <c r="B41" i="3"/>
  <c r="Z40" i="3"/>
  <c r="AC40" i="3" s="1"/>
  <c r="U40" i="3"/>
  <c r="AA40" i="3" s="1"/>
  <c r="Z39" i="3"/>
  <c r="AC39" i="3" s="1"/>
  <c r="V39" i="3"/>
  <c r="AB39" i="3" s="1"/>
  <c r="U39" i="3"/>
  <c r="AA39" i="3" s="1"/>
  <c r="B39" i="3"/>
  <c r="AC38" i="3"/>
  <c r="Z38" i="3"/>
  <c r="V38" i="3"/>
  <c r="AB38" i="3" s="1"/>
  <c r="U38" i="3"/>
  <c r="AA38" i="3" s="1"/>
  <c r="B38" i="3"/>
  <c r="Z37" i="3"/>
  <c r="AC37" i="3" s="1"/>
  <c r="U37" i="3"/>
  <c r="AA37" i="3" s="1"/>
  <c r="B37" i="3"/>
  <c r="AA36" i="3"/>
  <c r="Z36" i="3"/>
  <c r="AC36" i="3" s="1"/>
  <c r="V36" i="3"/>
  <c r="AB36" i="3" s="1"/>
  <c r="U36" i="3"/>
  <c r="B36" i="3"/>
  <c r="AC34" i="3"/>
  <c r="Z34" i="3"/>
  <c r="U34" i="3"/>
  <c r="V34" i="3" s="1"/>
  <c r="AB34" i="3" s="1"/>
  <c r="AA33" i="3"/>
  <c r="Z33" i="3"/>
  <c r="AC33" i="3" s="1"/>
  <c r="U33" i="3"/>
  <c r="V33" i="3" s="1"/>
  <c r="AB33" i="3" s="1"/>
  <c r="Z32" i="3"/>
  <c r="AC32" i="3" s="1"/>
  <c r="V32" i="3"/>
  <c r="AB32" i="3" s="1"/>
  <c r="U32" i="3"/>
  <c r="AA32" i="3" s="1"/>
  <c r="Z31" i="3"/>
  <c r="AC31" i="3" s="1"/>
  <c r="U31" i="3"/>
  <c r="AA31" i="3" s="1"/>
  <c r="AC30" i="3"/>
  <c r="Z30" i="3"/>
  <c r="U30" i="3"/>
  <c r="V30" i="3" s="1"/>
  <c r="AB30" i="3" s="1"/>
  <c r="AA29" i="3"/>
  <c r="Z29" i="3"/>
  <c r="AC29" i="3" s="1"/>
  <c r="U29" i="3"/>
  <c r="V29" i="3" s="1"/>
  <c r="AB29" i="3" s="1"/>
  <c r="Z28" i="3"/>
  <c r="AC28" i="3" s="1"/>
  <c r="V28" i="3"/>
  <c r="AB28" i="3" s="1"/>
  <c r="U28" i="3"/>
  <c r="AA28" i="3" s="1"/>
  <c r="Z27" i="3"/>
  <c r="AC27" i="3" s="1"/>
  <c r="U27" i="3"/>
  <c r="AA27" i="3" s="1"/>
  <c r="AC26" i="3"/>
  <c r="Z26" i="3"/>
  <c r="U26" i="3"/>
  <c r="V26" i="3" s="1"/>
  <c r="AB26" i="3" s="1"/>
  <c r="AA25" i="3"/>
  <c r="Z25" i="3"/>
  <c r="AC25" i="3" s="1"/>
  <c r="U25" i="3"/>
  <c r="V25" i="3" s="1"/>
  <c r="AB25" i="3" s="1"/>
  <c r="Z24" i="3"/>
  <c r="AC24" i="3" s="1"/>
  <c r="V24" i="3"/>
  <c r="AB24" i="3" s="1"/>
  <c r="U24" i="3"/>
  <c r="AA24" i="3" s="1"/>
  <c r="Z23" i="3"/>
  <c r="AC23" i="3" s="1"/>
  <c r="U23" i="3"/>
  <c r="AA23" i="3" s="1"/>
  <c r="B23" i="3"/>
  <c r="AC22" i="3"/>
  <c r="AA22" i="3"/>
  <c r="Z22" i="3"/>
  <c r="V22" i="3"/>
  <c r="AB22" i="3" s="1"/>
  <c r="U22" i="3"/>
  <c r="B22" i="3"/>
  <c r="AC21" i="3"/>
  <c r="Z21" i="3"/>
  <c r="U21" i="3"/>
  <c r="V21" i="3" s="1"/>
  <c r="AB21" i="3" s="1"/>
  <c r="B21" i="3"/>
  <c r="AC20" i="3"/>
  <c r="AB20" i="3"/>
  <c r="Z20" i="3"/>
  <c r="V20" i="3"/>
  <c r="U20" i="3"/>
  <c r="AA20" i="3" s="1"/>
  <c r="Z19" i="3"/>
  <c r="AC19" i="3" s="1"/>
  <c r="V19" i="3"/>
  <c r="AB19" i="3" s="1"/>
  <c r="U19" i="3"/>
  <c r="AC17" i="3"/>
  <c r="Z17" i="3"/>
  <c r="U17" i="3"/>
  <c r="AA17" i="3" s="1"/>
  <c r="AA16" i="3"/>
  <c r="Z16" i="3"/>
  <c r="AC16" i="3" s="1"/>
  <c r="V16" i="3"/>
  <c r="AB16" i="3" s="1"/>
  <c r="U16" i="3"/>
  <c r="AC15" i="3"/>
  <c r="Z15" i="3"/>
  <c r="V15" i="3"/>
  <c r="AB15" i="3" s="1"/>
  <c r="U15" i="3"/>
  <c r="AA15" i="3" s="1"/>
  <c r="Z14" i="3"/>
  <c r="AC14" i="3" s="1"/>
  <c r="V14" i="3"/>
  <c r="AB14" i="3" s="1"/>
  <c r="U14" i="3"/>
  <c r="AC13" i="3"/>
  <c r="Z13" i="3"/>
  <c r="U13" i="3"/>
  <c r="AA13" i="3" s="1"/>
  <c r="AA12" i="3"/>
  <c r="Z12" i="3"/>
  <c r="AC12" i="3" s="1"/>
  <c r="V12" i="3"/>
  <c r="AB12" i="3" s="1"/>
  <c r="U12" i="3"/>
  <c r="AC10" i="3"/>
  <c r="AB10" i="3"/>
  <c r="Z10" i="3"/>
  <c r="V10" i="3"/>
  <c r="U10" i="3"/>
  <c r="AA10" i="3" s="1"/>
  <c r="Z9" i="3"/>
  <c r="AA9" i="3" s="1"/>
  <c r="V9" i="3"/>
  <c r="AB9" i="3" s="1"/>
  <c r="U9" i="3"/>
  <c r="B9" i="3"/>
  <c r="Z7" i="3"/>
  <c r="AC7" i="3" s="1"/>
  <c r="V7" i="3"/>
  <c r="AB7" i="3" s="1"/>
  <c r="U7" i="3"/>
  <c r="AA7" i="3" s="1"/>
  <c r="Z6" i="3"/>
  <c r="AC6" i="3" s="1"/>
  <c r="U6" i="3"/>
  <c r="AA6" i="3" s="1"/>
  <c r="AC5" i="3"/>
  <c r="Z5" i="3"/>
  <c r="U5" i="3"/>
  <c r="V5" i="3" s="1"/>
  <c r="AB5" i="3" s="1"/>
  <c r="B5" i="3"/>
  <c r="AC4" i="3"/>
  <c r="AB4" i="3"/>
  <c r="Z4" i="3"/>
  <c r="V4" i="3"/>
  <c r="U4" i="3"/>
  <c r="AA4" i="3" s="1"/>
  <c r="B4" i="3"/>
  <c r="V55" i="3" l="1"/>
  <c r="AB55" i="3" s="1"/>
  <c r="AA55" i="3"/>
  <c r="V64" i="3"/>
  <c r="AB64" i="3" s="1"/>
  <c r="AA64" i="3"/>
  <c r="AA14" i="3"/>
  <c r="AA5" i="3"/>
  <c r="AA21" i="3"/>
  <c r="AA26" i="3"/>
  <c r="AA30" i="3"/>
  <c r="AA34" i="3"/>
  <c r="V40" i="3"/>
  <c r="AB40" i="3" s="1"/>
  <c r="V46" i="3"/>
  <c r="AB46" i="3" s="1"/>
  <c r="AA47" i="3"/>
  <c r="V82" i="3"/>
  <c r="AB82" i="3" s="1"/>
  <c r="AA84" i="3"/>
  <c r="V88" i="3"/>
  <c r="AB88" i="3" s="1"/>
  <c r="AA90" i="3"/>
  <c r="V98" i="3"/>
  <c r="AB98" i="3" s="1"/>
  <c r="V106" i="3"/>
  <c r="AB106" i="3" s="1"/>
  <c r="V110" i="3"/>
  <c r="AB110" i="3" s="1"/>
  <c r="V117" i="3"/>
  <c r="AB117" i="3" s="1"/>
  <c r="V13" i="3"/>
  <c r="AB13" i="3" s="1"/>
  <c r="V113" i="3"/>
  <c r="AB113" i="3" s="1"/>
  <c r="V17" i="3"/>
  <c r="AB17" i="3" s="1"/>
  <c r="AA19" i="3"/>
  <c r="V6" i="3"/>
  <c r="AB6" i="3" s="1"/>
  <c r="V23" i="3"/>
  <c r="AB23" i="3" s="1"/>
  <c r="V27" i="3"/>
  <c r="AB27" i="3" s="1"/>
  <c r="V31" i="3"/>
  <c r="AB31" i="3" s="1"/>
  <c r="V37" i="3"/>
  <c r="AB37" i="3" s="1"/>
  <c r="V44" i="3"/>
  <c r="AB44" i="3" s="1"/>
  <c r="V49" i="3"/>
  <c r="AB49" i="3" s="1"/>
  <c r="V57" i="3"/>
  <c r="AB57" i="3" s="1"/>
  <c r="V58" i="3"/>
  <c r="AB58" i="3" s="1"/>
  <c r="V69" i="3"/>
  <c r="AB69" i="3" s="1"/>
  <c r="V78" i="3"/>
  <c r="AB78" i="3" s="1"/>
  <c r="V85" i="3"/>
  <c r="AB85" i="3" s="1"/>
  <c r="V92" i="3"/>
  <c r="AB92" i="3" s="1"/>
  <c r="V96" i="3"/>
  <c r="Q103" i="3"/>
  <c r="U103" i="3" s="1"/>
  <c r="V104" i="3"/>
  <c r="AB104" i="3" s="1"/>
  <c r="V108" i="3"/>
  <c r="AB108" i="3" s="1"/>
  <c r="V112" i="3"/>
  <c r="AB112" i="3" s="1"/>
  <c r="V121" i="3"/>
  <c r="AB121" i="3" s="1"/>
  <c r="AC9" i="3"/>
  <c r="Q62" i="3"/>
  <c r="U62" i="3" s="1"/>
  <c r="AB79" i="3"/>
  <c r="AB94" i="3"/>
  <c r="Z121" i="2"/>
  <c r="AB96" i="3" l="1"/>
  <c r="AA103" i="3"/>
  <c r="V103" i="3"/>
  <c r="AB103" i="3" s="1"/>
  <c r="V62" i="3"/>
  <c r="AB62" i="3" s="1"/>
  <c r="AA62" i="3"/>
  <c r="AC108" i="2"/>
  <c r="AC109" i="2"/>
  <c r="U108" i="2" l="1"/>
  <c r="V108" i="2" l="1"/>
  <c r="AB108" i="2" s="1"/>
  <c r="AA108" i="2"/>
  <c r="AC103" i="2"/>
  <c r="AC104" i="2"/>
  <c r="AB103" i="2"/>
  <c r="AA103" i="2"/>
  <c r="Z5" i="2"/>
  <c r="AC5" i="2" s="1"/>
  <c r="Z6" i="2"/>
  <c r="AC6" i="2" s="1"/>
  <c r="Z7" i="2"/>
  <c r="AC7" i="2" s="1"/>
  <c r="Z10" i="2"/>
  <c r="AC10" i="2" s="1"/>
  <c r="Z11" i="2"/>
  <c r="AC11" i="2" s="1"/>
  <c r="Z14" i="2"/>
  <c r="AC14" i="2" s="1"/>
  <c r="Z15" i="2"/>
  <c r="Z16" i="2"/>
  <c r="AC16" i="2" s="1"/>
  <c r="Z17" i="2"/>
  <c r="AC17" i="2" s="1"/>
  <c r="Z18" i="2"/>
  <c r="AC18" i="2" s="1"/>
  <c r="Z19" i="2"/>
  <c r="AC19" i="2" s="1"/>
  <c r="Z22" i="2"/>
  <c r="AC22" i="2" s="1"/>
  <c r="Z23" i="2"/>
  <c r="AC23" i="2" s="1"/>
  <c r="Z24" i="2"/>
  <c r="AC24" i="2" s="1"/>
  <c r="Z25" i="2"/>
  <c r="AC25" i="2" s="1"/>
  <c r="Z26" i="2"/>
  <c r="AC26" i="2" s="1"/>
  <c r="Z27" i="2"/>
  <c r="AC27" i="2" s="1"/>
  <c r="Z28" i="2"/>
  <c r="AC28" i="2" s="1"/>
  <c r="Z29" i="2"/>
  <c r="AC29" i="2" s="1"/>
  <c r="Z30" i="2"/>
  <c r="AC30" i="2" s="1"/>
  <c r="Z31" i="2"/>
  <c r="AC31" i="2" s="1"/>
  <c r="Z32" i="2"/>
  <c r="AC32" i="2" s="1"/>
  <c r="Z33" i="2"/>
  <c r="AC33" i="2" s="1"/>
  <c r="Z34" i="2"/>
  <c r="AC34" i="2" s="1"/>
  <c r="Z35" i="2"/>
  <c r="AC35" i="2" s="1"/>
  <c r="Z36" i="2"/>
  <c r="AC36" i="2" s="1"/>
  <c r="Z37" i="2"/>
  <c r="AC37" i="2" s="1"/>
  <c r="Z40" i="2"/>
  <c r="AC40" i="2" s="1"/>
  <c r="Z41" i="2"/>
  <c r="AC41" i="2" s="1"/>
  <c r="Z42" i="2"/>
  <c r="AC42" i="2" s="1"/>
  <c r="Z43" i="2"/>
  <c r="AC43" i="2" s="1"/>
  <c r="Z44" i="2"/>
  <c r="AC44" i="2" s="1"/>
  <c r="Z45" i="2"/>
  <c r="AC45" i="2" s="1"/>
  <c r="Z46" i="2"/>
  <c r="AC46" i="2" s="1"/>
  <c r="Z49" i="2"/>
  <c r="AC49" i="2" s="1"/>
  <c r="Z50" i="2"/>
  <c r="AC50" i="2" s="1"/>
  <c r="Z51" i="2"/>
  <c r="AC51" i="2" s="1"/>
  <c r="Z52" i="2"/>
  <c r="AC52" i="2" s="1"/>
  <c r="Z53" i="2"/>
  <c r="AC53" i="2" s="1"/>
  <c r="Z54" i="2"/>
  <c r="AC54" i="2" s="1"/>
  <c r="Z55" i="2"/>
  <c r="AC55" i="2" s="1"/>
  <c r="Z56" i="2"/>
  <c r="AC56" i="2" s="1"/>
  <c r="Z57" i="2"/>
  <c r="AC57" i="2" s="1"/>
  <c r="Z58" i="2"/>
  <c r="AC58" i="2" s="1"/>
  <c r="Z61" i="2"/>
  <c r="AC61" i="2" s="1"/>
  <c r="Z62" i="2"/>
  <c r="AC62" i="2" s="1"/>
  <c r="Z63" i="2"/>
  <c r="AC63" i="2" s="1"/>
  <c r="Z64" i="2"/>
  <c r="AC64" i="2" s="1"/>
  <c r="Z65" i="2"/>
  <c r="AC65" i="2" s="1"/>
  <c r="Z66" i="2"/>
  <c r="AC66" i="2" s="1"/>
  <c r="Z67" i="2"/>
  <c r="AC67" i="2" s="1"/>
  <c r="Z68" i="2"/>
  <c r="AC68" i="2" s="1"/>
  <c r="Z69" i="2"/>
  <c r="AC69" i="2" s="1"/>
  <c r="Z70" i="2"/>
  <c r="AC70" i="2" s="1"/>
  <c r="Z73" i="2"/>
  <c r="AC73" i="2" s="1"/>
  <c r="Z74" i="2"/>
  <c r="AC74" i="2" s="1"/>
  <c r="Z75" i="2"/>
  <c r="AC75" i="2" s="1"/>
  <c r="Z76" i="2"/>
  <c r="AC76" i="2" s="1"/>
  <c r="Z77" i="2"/>
  <c r="AC77" i="2" s="1"/>
  <c r="Z78" i="2"/>
  <c r="AC78" i="2" s="1"/>
  <c r="Z79" i="2"/>
  <c r="AC79" i="2" s="1"/>
  <c r="Z80" i="2"/>
  <c r="AC80" i="2" s="1"/>
  <c r="Z81" i="2"/>
  <c r="AC81" i="2" s="1"/>
  <c r="Z82" i="2"/>
  <c r="AC82" i="2" s="1"/>
  <c r="Z83" i="2"/>
  <c r="AC83" i="2" s="1"/>
  <c r="Z84" i="2"/>
  <c r="AC84" i="2" s="1"/>
  <c r="Z85" i="2"/>
  <c r="AC85" i="2" s="1"/>
  <c r="Z86" i="2"/>
  <c r="AC86" i="2" s="1"/>
  <c r="Z89" i="2"/>
  <c r="AC89" i="2" s="1"/>
  <c r="Z90" i="2"/>
  <c r="AC90" i="2" s="1"/>
  <c r="Z91" i="2"/>
  <c r="AC91" i="2" s="1"/>
  <c r="Z92" i="2"/>
  <c r="AC92" i="2" s="1"/>
  <c r="Z93" i="2"/>
  <c r="AC93" i="2" s="1"/>
  <c r="Z94" i="2"/>
  <c r="AC94" i="2" s="1"/>
  <c r="Z95" i="2"/>
  <c r="AC95" i="2" s="1"/>
  <c r="Z96" i="2"/>
  <c r="AC96" i="2" s="1"/>
  <c r="Z97" i="2"/>
  <c r="AC97" i="2" s="1"/>
  <c r="Z98" i="2"/>
  <c r="Z99" i="2"/>
  <c r="AC99" i="2" s="1"/>
  <c r="Z100" i="2"/>
  <c r="AC100" i="2" s="1"/>
  <c r="Z101" i="2"/>
  <c r="AC101" i="2" s="1"/>
  <c r="Z102" i="2"/>
  <c r="Z4" i="2"/>
  <c r="AC4" i="2" s="1"/>
  <c r="AC105" i="2"/>
  <c r="AC106" i="2"/>
  <c r="AC107" i="2"/>
  <c r="AC110" i="2"/>
  <c r="AC111" i="2"/>
  <c r="AC112" i="2"/>
  <c r="AC113" i="2"/>
  <c r="AC114" i="2"/>
  <c r="AC115" i="2"/>
  <c r="AC116" i="2"/>
  <c r="AC117" i="2"/>
  <c r="AC118" i="2"/>
  <c r="AC119" i="2"/>
  <c r="AC121" i="2"/>
  <c r="AC122" i="2"/>
  <c r="AC123" i="2"/>
  <c r="AC124" i="2"/>
  <c r="AC125" i="2"/>
  <c r="AC126" i="2"/>
  <c r="AC128" i="2"/>
  <c r="AC129" i="2"/>
  <c r="U129" i="2"/>
  <c r="U128" i="2"/>
  <c r="U127" i="2"/>
  <c r="U126" i="2"/>
  <c r="AA126" i="2" s="1"/>
  <c r="U125" i="2"/>
  <c r="U124" i="2"/>
  <c r="U123" i="2"/>
  <c r="V123" i="2" s="1"/>
  <c r="U122" i="2"/>
  <c r="B122" i="2"/>
  <c r="U121" i="2"/>
  <c r="B121" i="2"/>
  <c r="U120" i="2"/>
  <c r="B120" i="2"/>
  <c r="U119" i="2"/>
  <c r="AA119" i="2" s="1"/>
  <c r="B119" i="2"/>
  <c r="U118" i="2"/>
  <c r="AA118" i="2" s="1"/>
  <c r="B118" i="2"/>
  <c r="U117" i="2"/>
  <c r="AA117" i="2" s="1"/>
  <c r="B117" i="2"/>
  <c r="U116" i="2"/>
  <c r="B116" i="2"/>
  <c r="U115" i="2"/>
  <c r="B115" i="2"/>
  <c r="U114" i="2"/>
  <c r="B114" i="2"/>
  <c r="U113" i="2"/>
  <c r="B113" i="2"/>
  <c r="U112" i="2"/>
  <c r="AA112" i="2" s="1"/>
  <c r="B112" i="2"/>
  <c r="B111" i="2"/>
  <c r="U110" i="2"/>
  <c r="V110" i="2" s="1"/>
  <c r="AB110" i="2" s="1"/>
  <c r="B110" i="2"/>
  <c r="U109" i="2"/>
  <c r="AA109" i="2" s="1"/>
  <c r="B109" i="2"/>
  <c r="U107" i="2"/>
  <c r="B107" i="2"/>
  <c r="U106" i="2"/>
  <c r="B106" i="2"/>
  <c r="U105" i="2"/>
  <c r="V105" i="2" s="1"/>
  <c r="B105" i="2"/>
  <c r="U104" i="2"/>
  <c r="AA104" i="2" s="1"/>
  <c r="B104" i="2"/>
  <c r="U102" i="2"/>
  <c r="B102" i="2"/>
  <c r="U101" i="2"/>
  <c r="AA101" i="2" s="1"/>
  <c r="B101" i="2"/>
  <c r="U100" i="2"/>
  <c r="V100" i="2" s="1"/>
  <c r="B100" i="2"/>
  <c r="U99" i="2"/>
  <c r="B99" i="2"/>
  <c r="U98" i="2"/>
  <c r="V98" i="2" s="1"/>
  <c r="AJ98" i="2" s="1"/>
  <c r="B98" i="2"/>
  <c r="U97" i="2"/>
  <c r="B97" i="2"/>
  <c r="U96" i="2"/>
  <c r="V96" i="2" s="1"/>
  <c r="AJ96" i="2" s="1"/>
  <c r="B96" i="2"/>
  <c r="U95" i="2"/>
  <c r="U94" i="2"/>
  <c r="AA94" i="2" s="1"/>
  <c r="B94" i="2"/>
  <c r="U93" i="2"/>
  <c r="AA93" i="2" s="1"/>
  <c r="U92" i="2"/>
  <c r="B92" i="2"/>
  <c r="U91" i="2"/>
  <c r="B91" i="2"/>
  <c r="U90" i="2"/>
  <c r="B90" i="2"/>
  <c r="U89" i="2"/>
  <c r="V89" i="2" s="1"/>
  <c r="B89" i="2"/>
  <c r="U86" i="2"/>
  <c r="Q85" i="2"/>
  <c r="U85" i="2" s="1"/>
  <c r="U84" i="2"/>
  <c r="V84" i="2" s="1"/>
  <c r="AJ84" i="2" s="1"/>
  <c r="U83" i="2"/>
  <c r="AA83" i="2" s="1"/>
  <c r="U82" i="2"/>
  <c r="U81" i="2"/>
  <c r="U80" i="2"/>
  <c r="V80" i="2" s="1"/>
  <c r="AJ80" i="2" s="1"/>
  <c r="U79" i="2"/>
  <c r="AA79" i="2" s="1"/>
  <c r="U78" i="2"/>
  <c r="U77" i="2"/>
  <c r="B77" i="2"/>
  <c r="U76" i="2"/>
  <c r="B76" i="2"/>
  <c r="U75" i="2"/>
  <c r="B75" i="2"/>
  <c r="A75" i="2"/>
  <c r="U74" i="2"/>
  <c r="B74" i="2"/>
  <c r="A74" i="2"/>
  <c r="U73" i="2"/>
  <c r="AA73" i="2" s="1"/>
  <c r="B73" i="2"/>
  <c r="T70" i="2"/>
  <c r="B70" i="2"/>
  <c r="U69" i="2"/>
  <c r="B68" i="2"/>
  <c r="U67" i="2"/>
  <c r="U66" i="2"/>
  <c r="T65" i="2"/>
  <c r="U65" i="2" s="1"/>
  <c r="T64" i="2"/>
  <c r="U64" i="2" s="1"/>
  <c r="B64" i="2"/>
  <c r="U63" i="2"/>
  <c r="AA63" i="2" s="1"/>
  <c r="B63" i="2"/>
  <c r="U62" i="2"/>
  <c r="Q61" i="2"/>
  <c r="Q111" i="2" s="1"/>
  <c r="U111" i="2" s="1"/>
  <c r="AA111" i="2" s="1"/>
  <c r="B61" i="2"/>
  <c r="U58" i="2"/>
  <c r="U57" i="2"/>
  <c r="B57" i="2"/>
  <c r="U56" i="2"/>
  <c r="B56" i="2"/>
  <c r="U55" i="2"/>
  <c r="AA55" i="2" s="1"/>
  <c r="B55" i="2"/>
  <c r="U54" i="2"/>
  <c r="B54" i="2"/>
  <c r="U53" i="2"/>
  <c r="B53" i="2"/>
  <c r="U52" i="2"/>
  <c r="U51" i="2"/>
  <c r="U50" i="2"/>
  <c r="U49" i="2"/>
  <c r="B49" i="2"/>
  <c r="U46" i="2"/>
  <c r="U45" i="2"/>
  <c r="AA45" i="2" s="1"/>
  <c r="B45" i="2"/>
  <c r="U44" i="2"/>
  <c r="U43" i="2"/>
  <c r="B43" i="2"/>
  <c r="U42" i="2"/>
  <c r="AA42" i="2" s="1"/>
  <c r="B42" i="2"/>
  <c r="U41" i="2"/>
  <c r="B41" i="2"/>
  <c r="U40" i="2"/>
  <c r="B40" i="2"/>
  <c r="U37" i="2"/>
  <c r="AA37" i="2" s="1"/>
  <c r="U36" i="2"/>
  <c r="U35" i="2"/>
  <c r="U34" i="2"/>
  <c r="U33" i="2"/>
  <c r="AA33" i="2" s="1"/>
  <c r="U32" i="2"/>
  <c r="U31" i="2"/>
  <c r="U30" i="2"/>
  <c r="U29" i="2"/>
  <c r="AA29" i="2" s="1"/>
  <c r="U28" i="2"/>
  <c r="U27" i="2"/>
  <c r="U26" i="2"/>
  <c r="B26" i="2"/>
  <c r="U25" i="2"/>
  <c r="AA25" i="2" s="1"/>
  <c r="B25" i="2"/>
  <c r="U24" i="2"/>
  <c r="B24" i="2"/>
  <c r="U23" i="2"/>
  <c r="AA23" i="2" s="1"/>
  <c r="U22" i="2"/>
  <c r="U19" i="2"/>
  <c r="U18" i="2"/>
  <c r="U17" i="2"/>
  <c r="AA17" i="2" s="1"/>
  <c r="U16" i="2"/>
  <c r="U15" i="2"/>
  <c r="U14" i="2"/>
  <c r="U11" i="2"/>
  <c r="U10" i="2"/>
  <c r="B10" i="2"/>
  <c r="U7" i="2"/>
  <c r="U6" i="2"/>
  <c r="U5" i="2"/>
  <c r="B5" i="2"/>
  <c r="U4" i="2"/>
  <c r="AA4" i="2" s="1"/>
  <c r="B4" i="2"/>
  <c r="AB100" i="2" l="1"/>
  <c r="AJ100" i="2"/>
  <c r="AJ89" i="2"/>
  <c r="AA102" i="2"/>
  <c r="AA28" i="2"/>
  <c r="AA14" i="2"/>
  <c r="AA36" i="2"/>
  <c r="AA56" i="2"/>
  <c r="AA34" i="2"/>
  <c r="AA54" i="2"/>
  <c r="AA5" i="2"/>
  <c r="AA10" i="2"/>
  <c r="AA16" i="2"/>
  <c r="AA22" i="2"/>
  <c r="AA27" i="2"/>
  <c r="AA31" i="2"/>
  <c r="AA35" i="2"/>
  <c r="AA75" i="2"/>
  <c r="AA51" i="2"/>
  <c r="AA65" i="2"/>
  <c r="AA69" i="2"/>
  <c r="AA26" i="2"/>
  <c r="AA44" i="2"/>
  <c r="AA81" i="2"/>
  <c r="AA53" i="2"/>
  <c r="AA64" i="2"/>
  <c r="AA82" i="2"/>
  <c r="AA99" i="2"/>
  <c r="AA49" i="2"/>
  <c r="AA67" i="2"/>
  <c r="AA77" i="2"/>
  <c r="AA85" i="2"/>
  <c r="AB98" i="2"/>
  <c r="AA74" i="2"/>
  <c r="AA92" i="2"/>
  <c r="AA30" i="2"/>
  <c r="AA7" i="2"/>
  <c r="AA41" i="2"/>
  <c r="AA46" i="2"/>
  <c r="AA58" i="2"/>
  <c r="AA76" i="2"/>
  <c r="AA40" i="2"/>
  <c r="AA6" i="2"/>
  <c r="AA66" i="2"/>
  <c r="AB96" i="2"/>
  <c r="AA50" i="2"/>
  <c r="AA62" i="2"/>
  <c r="AA24" i="2"/>
  <c r="AA52" i="2"/>
  <c r="AA32" i="2"/>
  <c r="AA57" i="2"/>
  <c r="AA90" i="2"/>
  <c r="AA114" i="2"/>
  <c r="AA122" i="2"/>
  <c r="AA125" i="2"/>
  <c r="AA128" i="2"/>
  <c r="V102" i="2"/>
  <c r="AA96" i="2"/>
  <c r="AA115" i="2"/>
  <c r="AA124" i="2"/>
  <c r="AA120" i="2"/>
  <c r="AA91" i="2"/>
  <c r="AA78" i="2"/>
  <c r="AA86" i="2"/>
  <c r="AA97" i="2"/>
  <c r="AA106" i="2"/>
  <c r="AA127" i="2"/>
  <c r="AA15" i="2"/>
  <c r="AA43" i="2"/>
  <c r="AA116" i="2"/>
  <c r="AA110" i="2"/>
  <c r="AA113" i="2"/>
  <c r="AA121" i="2"/>
  <c r="AA105" i="2"/>
  <c r="AA95" i="2"/>
  <c r="AA129" i="2"/>
  <c r="AA100" i="2"/>
  <c r="AB105" i="2"/>
  <c r="AA98" i="2"/>
  <c r="AA89" i="2"/>
  <c r="AA80" i="2"/>
  <c r="AC120" i="2"/>
  <c r="AC15" i="2"/>
  <c r="AB123" i="2"/>
  <c r="AC127" i="2"/>
  <c r="AC102" i="2"/>
  <c r="AA123" i="2"/>
  <c r="AB84" i="2"/>
  <c r="AA107" i="2"/>
  <c r="AA84" i="2"/>
  <c r="AC98" i="2"/>
  <c r="AB89" i="2"/>
  <c r="AB80" i="2"/>
  <c r="AA11" i="2"/>
  <c r="AA19" i="2"/>
  <c r="AA18" i="2"/>
  <c r="V127" i="2"/>
  <c r="AB127" i="2" s="1"/>
  <c r="V107" i="2"/>
  <c r="AB107" i="2" s="1"/>
  <c r="V7" i="2"/>
  <c r="V125" i="2"/>
  <c r="AB125" i="2" s="1"/>
  <c r="V117" i="2"/>
  <c r="AB117" i="2" s="1"/>
  <c r="V109" i="2"/>
  <c r="AB109" i="2" s="1"/>
  <c r="V99" i="2"/>
  <c r="V91" i="2"/>
  <c r="V81" i="2"/>
  <c r="V73" i="2"/>
  <c r="V63" i="2"/>
  <c r="V53" i="2"/>
  <c r="V43" i="2"/>
  <c r="V33" i="2"/>
  <c r="V25" i="2"/>
  <c r="V15" i="2"/>
  <c r="V6" i="2"/>
  <c r="V124" i="2"/>
  <c r="AB124" i="2" s="1"/>
  <c r="V116" i="2"/>
  <c r="AB116" i="2" s="1"/>
  <c r="V90" i="2"/>
  <c r="V62" i="2"/>
  <c r="V52" i="2"/>
  <c r="V42" i="2"/>
  <c r="V32" i="2"/>
  <c r="V24" i="2"/>
  <c r="V14" i="2"/>
  <c r="V5" i="2"/>
  <c r="V115" i="2"/>
  <c r="AB115" i="2" s="1"/>
  <c r="V106" i="2"/>
  <c r="AB106" i="2" s="1"/>
  <c r="V97" i="2"/>
  <c r="V79" i="2"/>
  <c r="V69" i="2"/>
  <c r="V51" i="2"/>
  <c r="V41" i="2"/>
  <c r="V31" i="2"/>
  <c r="V23" i="2"/>
  <c r="V11" i="2"/>
  <c r="AB11" i="2" s="1"/>
  <c r="V10" i="2"/>
  <c r="V122" i="2"/>
  <c r="AB122" i="2" s="1"/>
  <c r="V114" i="2"/>
  <c r="AB114" i="2" s="1"/>
  <c r="V86" i="2"/>
  <c r="V78" i="2"/>
  <c r="V58" i="2"/>
  <c r="V50" i="2"/>
  <c r="V40" i="2"/>
  <c r="V30" i="2"/>
  <c r="V22" i="2"/>
  <c r="V129" i="2"/>
  <c r="AB129" i="2" s="1"/>
  <c r="V121" i="2"/>
  <c r="AB121" i="2" s="1"/>
  <c r="V113" i="2"/>
  <c r="AB113" i="2" s="1"/>
  <c r="V104" i="2"/>
  <c r="AB104" i="2" s="1"/>
  <c r="V95" i="2"/>
  <c r="V85" i="2"/>
  <c r="V77" i="2"/>
  <c r="V67" i="2"/>
  <c r="V57" i="2"/>
  <c r="V49" i="2"/>
  <c r="V37" i="2"/>
  <c r="V29" i="2"/>
  <c r="V19" i="2"/>
  <c r="V128" i="2"/>
  <c r="AB128" i="2" s="1"/>
  <c r="V120" i="2"/>
  <c r="AB120" i="2" s="1"/>
  <c r="V112" i="2"/>
  <c r="AB112" i="2" s="1"/>
  <c r="V94" i="2"/>
  <c r="V76" i="2"/>
  <c r="V66" i="2"/>
  <c r="V56" i="2"/>
  <c r="V46" i="2"/>
  <c r="V36" i="2"/>
  <c r="V28" i="2"/>
  <c r="V18" i="2"/>
  <c r="V119" i="2"/>
  <c r="AB119" i="2" s="1"/>
  <c r="V111" i="2"/>
  <c r="AB111" i="2" s="1"/>
  <c r="V83" i="2"/>
  <c r="V75" i="2"/>
  <c r="V65" i="2"/>
  <c r="V55" i="2"/>
  <c r="V45" i="2"/>
  <c r="V35" i="2"/>
  <c r="V27" i="2"/>
  <c r="V17" i="2"/>
  <c r="V4" i="2"/>
  <c r="V126" i="2"/>
  <c r="AB126" i="2" s="1"/>
  <c r="V118" i="2"/>
  <c r="AB118" i="2" s="1"/>
  <c r="V82" i="2"/>
  <c r="V74" i="2"/>
  <c r="V64" i="2"/>
  <c r="V54" i="2"/>
  <c r="V44" i="2"/>
  <c r="V34" i="2"/>
  <c r="V26" i="2"/>
  <c r="V16" i="2"/>
  <c r="Q70" i="2"/>
  <c r="U70" i="2"/>
  <c r="AA70" i="2" s="1"/>
  <c r="U61" i="2"/>
  <c r="AA61" i="2" s="1"/>
  <c r="Q68" i="2"/>
  <c r="U68" i="2" s="1"/>
  <c r="AA68" i="2" s="1"/>
  <c r="AB93" i="2" l="1"/>
  <c r="AJ93" i="2"/>
  <c r="AB99" i="2"/>
  <c r="AJ99" i="2"/>
  <c r="AB101" i="2"/>
  <c r="AJ101" i="2"/>
  <c r="AB97" i="2"/>
  <c r="AJ97" i="2"/>
  <c r="AB102" i="2"/>
  <c r="AJ102" i="2"/>
  <c r="AB92" i="2"/>
  <c r="AJ92" i="2"/>
  <c r="V131" i="2"/>
  <c r="AB94" i="2"/>
  <c r="AJ94" i="2"/>
  <c r="AB95" i="2"/>
  <c r="AJ95" i="2"/>
  <c r="AB90" i="2"/>
  <c r="AJ90" i="2"/>
  <c r="AB91" i="2"/>
  <c r="AJ91" i="2"/>
  <c r="V87" i="2"/>
  <c r="AB10" i="2"/>
  <c r="AJ10" i="2"/>
  <c r="AJ12" i="2" s="1"/>
  <c r="V12" i="2"/>
  <c r="AB7" i="2"/>
  <c r="AJ7" i="2"/>
  <c r="AB6" i="2"/>
  <c r="AJ6" i="2"/>
  <c r="AB5" i="2"/>
  <c r="AJ5" i="2"/>
  <c r="AB4" i="2"/>
  <c r="AJ4" i="2"/>
  <c r="AJ8" i="2" s="1"/>
  <c r="V8" i="2"/>
  <c r="AB77" i="2"/>
  <c r="AJ77" i="2"/>
  <c r="AB78" i="2"/>
  <c r="AJ78" i="2"/>
  <c r="AB73" i="2"/>
  <c r="AJ73" i="2"/>
  <c r="AB79" i="2"/>
  <c r="AJ79" i="2"/>
  <c r="AB74" i="2"/>
  <c r="AJ74" i="2"/>
  <c r="AB75" i="2"/>
  <c r="AJ75" i="2"/>
  <c r="AB76" i="2"/>
  <c r="AJ76" i="2"/>
  <c r="AB85" i="2"/>
  <c r="AJ85" i="2"/>
  <c r="AB86" i="2"/>
  <c r="AJ86" i="2"/>
  <c r="AB81" i="2"/>
  <c r="AJ81" i="2"/>
  <c r="AB82" i="2"/>
  <c r="AJ82" i="2"/>
  <c r="AB83" i="2"/>
  <c r="AJ83" i="2"/>
  <c r="AB69" i="2"/>
  <c r="AJ69" i="2"/>
  <c r="AB67" i="2"/>
  <c r="AJ67" i="2"/>
  <c r="AB63" i="2"/>
  <c r="AJ63" i="2"/>
  <c r="AB64" i="2"/>
  <c r="AJ64" i="2"/>
  <c r="AB65" i="2"/>
  <c r="AJ65" i="2"/>
  <c r="AB66" i="2"/>
  <c r="AJ66" i="2"/>
  <c r="V59" i="2"/>
  <c r="AB62" i="2"/>
  <c r="AJ62" i="2"/>
  <c r="AB55" i="2"/>
  <c r="AJ55" i="2"/>
  <c r="V38" i="2"/>
  <c r="AB52" i="2"/>
  <c r="AJ52" i="2"/>
  <c r="V47" i="2"/>
  <c r="AB51" i="2"/>
  <c r="AJ51" i="2"/>
  <c r="AB57" i="2"/>
  <c r="AJ57" i="2"/>
  <c r="AB50" i="2"/>
  <c r="AJ50" i="2"/>
  <c r="AB53" i="2"/>
  <c r="AJ53" i="2"/>
  <c r="AB54" i="2"/>
  <c r="AJ54" i="2"/>
  <c r="AB56" i="2"/>
  <c r="AJ56" i="2"/>
  <c r="AB58" i="2"/>
  <c r="AJ58" i="2"/>
  <c r="AB49" i="2"/>
  <c r="AJ49" i="2"/>
  <c r="AB40" i="2"/>
  <c r="AJ40" i="2"/>
  <c r="AB43" i="2"/>
  <c r="AJ43" i="2"/>
  <c r="AB44" i="2"/>
  <c r="AJ44" i="2"/>
  <c r="AB45" i="2"/>
  <c r="AJ45" i="2"/>
  <c r="AB46" i="2"/>
  <c r="AJ46" i="2"/>
  <c r="AB42" i="2"/>
  <c r="AJ42" i="2"/>
  <c r="AB41" i="2"/>
  <c r="AJ41" i="2"/>
  <c r="AB23" i="2"/>
  <c r="AJ23" i="2"/>
  <c r="AB32" i="2"/>
  <c r="AJ32" i="2"/>
  <c r="AB29" i="2"/>
  <c r="AJ29" i="2"/>
  <c r="AB22" i="2"/>
  <c r="AJ22" i="2"/>
  <c r="AB31" i="2"/>
  <c r="AJ31" i="2"/>
  <c r="AB25" i="2"/>
  <c r="AJ25" i="2"/>
  <c r="AB26" i="2"/>
  <c r="AJ26" i="2"/>
  <c r="AB28" i="2"/>
  <c r="AJ28" i="2"/>
  <c r="AB37" i="2"/>
  <c r="AJ37" i="2"/>
  <c r="AB30" i="2"/>
  <c r="AJ30" i="2"/>
  <c r="V20" i="2"/>
  <c r="AB33" i="2"/>
  <c r="AJ33" i="2"/>
  <c r="AB27" i="2"/>
  <c r="AJ27" i="2"/>
  <c r="AB34" i="2"/>
  <c r="AJ34" i="2"/>
  <c r="AB35" i="2"/>
  <c r="AJ35" i="2"/>
  <c r="AB36" i="2"/>
  <c r="AJ36" i="2"/>
  <c r="AB24" i="2"/>
  <c r="AJ24" i="2"/>
  <c r="AB16" i="2"/>
  <c r="AJ16" i="2"/>
  <c r="AB17" i="2"/>
  <c r="AJ17" i="2"/>
  <c r="AB18" i="2"/>
  <c r="AJ18" i="2"/>
  <c r="AB14" i="2"/>
  <c r="AJ14" i="2"/>
  <c r="AB19" i="2"/>
  <c r="AJ19" i="2"/>
  <c r="AB15" i="2"/>
  <c r="AJ15" i="2"/>
  <c r="V68" i="2"/>
  <c r="V61" i="2"/>
  <c r="V70" i="2"/>
  <c r="AJ131" i="2" l="1"/>
  <c r="AJ87" i="2"/>
  <c r="AJ59" i="2"/>
  <c r="AJ47" i="2"/>
  <c r="AJ38" i="2"/>
  <c r="AJ20" i="2"/>
  <c r="V71" i="2"/>
  <c r="V132" i="2" s="1"/>
  <c r="AB68" i="2"/>
  <c r="AJ68" i="2"/>
  <c r="AB70" i="2"/>
  <c r="AJ70" i="2"/>
  <c r="AB61" i="2"/>
  <c r="AJ61" i="2"/>
  <c r="AJ71" i="2" s="1"/>
  <c r="AJ132" i="2" l="1"/>
</calcChain>
</file>

<file path=xl/sharedStrings.xml><?xml version="1.0" encoding="utf-8"?>
<sst xmlns="http://schemas.openxmlformats.org/spreadsheetml/2006/main" count="801" uniqueCount="266">
  <si>
    <t>Munkaasztal</t>
  </si>
  <si>
    <t>Jel</t>
  </si>
  <si>
    <t>Fsz</t>
  </si>
  <si>
    <t>1. em.</t>
  </si>
  <si>
    <t>2. em</t>
  </si>
  <si>
    <t>3. em.</t>
  </si>
  <si>
    <t>4. em.</t>
  </si>
  <si>
    <t>5. em.</t>
  </si>
  <si>
    <t>Összesen</t>
  </si>
  <si>
    <t>Munkaasztalok</t>
  </si>
  <si>
    <t>Ma-1</t>
  </si>
  <si>
    <t>Ma-2</t>
  </si>
  <si>
    <t>Ma-3</t>
  </si>
  <si>
    <t>Paravánok</t>
  </si>
  <si>
    <t>Pv-1</t>
  </si>
  <si>
    <t>Konténerek</t>
  </si>
  <si>
    <t>Ko-1</t>
  </si>
  <si>
    <t>Sz-2</t>
  </si>
  <si>
    <t>Sz-3</t>
  </si>
  <si>
    <t>Sz-5</t>
  </si>
  <si>
    <t>Tárgyalóasztalok</t>
  </si>
  <si>
    <t>Ta-3</t>
  </si>
  <si>
    <t>Egyedi bútorok</t>
  </si>
  <si>
    <t>Vezetői bútorok</t>
  </si>
  <si>
    <t>VMa-1</t>
  </si>
  <si>
    <t>Vezetői tárgyaló asztal</t>
  </si>
  <si>
    <t>Kiegészítő tárgyak</t>
  </si>
  <si>
    <t>Éa-1</t>
  </si>
  <si>
    <t>Étkező asztal</t>
  </si>
  <si>
    <t>Éa-2</t>
  </si>
  <si>
    <t>Éa-3</t>
  </si>
  <si>
    <t>Éa-4</t>
  </si>
  <si>
    <t>Dohányzó asztal</t>
  </si>
  <si>
    <t>Szekrények, polcok</t>
  </si>
  <si>
    <t>-2. em.</t>
  </si>
  <si>
    <t>-1. em.</t>
  </si>
  <si>
    <t>6. em.</t>
  </si>
  <si>
    <t>7. em.</t>
  </si>
  <si>
    <t>8. em.</t>
  </si>
  <si>
    <t>Bb-3</t>
  </si>
  <si>
    <t>Rp-1</t>
  </si>
  <si>
    <t>Ka-1</t>
  </si>
  <si>
    <t>Ka-2</t>
  </si>
  <si>
    <t>Ka-3</t>
  </si>
  <si>
    <t>Ka-4</t>
  </si>
  <si>
    <t>Sz-1</t>
  </si>
  <si>
    <t>Sz-6</t>
  </si>
  <si>
    <t>Sz-7</t>
  </si>
  <si>
    <t>Kie-1</t>
  </si>
  <si>
    <t>Tia-1</t>
  </si>
  <si>
    <t>Ta-1</t>
  </si>
  <si>
    <t>Ta-2</t>
  </si>
  <si>
    <t>Ta-4</t>
  </si>
  <si>
    <t>Ta-7</t>
  </si>
  <si>
    <t>Étkező és dohányzó asztalok</t>
  </si>
  <si>
    <t>Da-1</t>
  </si>
  <si>
    <t>Fta-1</t>
  </si>
  <si>
    <t>Fta-2</t>
  </si>
  <si>
    <t>Fta-3</t>
  </si>
  <si>
    <t>Fta-4</t>
  </si>
  <si>
    <t>Fta-5</t>
  </si>
  <si>
    <t>Kta-1</t>
  </si>
  <si>
    <t>Kta-2</t>
  </si>
  <si>
    <t>Ülőbútorok</t>
  </si>
  <si>
    <t>S-1</t>
  </si>
  <si>
    <t>S-2</t>
  </si>
  <si>
    <t>S-3</t>
  </si>
  <si>
    <t>S-4</t>
  </si>
  <si>
    <t>S-5</t>
  </si>
  <si>
    <t>S-5i</t>
  </si>
  <si>
    <t>SV-1</t>
  </si>
  <si>
    <t>Vk-1</t>
  </si>
  <si>
    <t>Vk-2</t>
  </si>
  <si>
    <t>Fk-1</t>
  </si>
  <si>
    <t>Fk-2</t>
  </si>
  <si>
    <t>ÉS-1</t>
  </si>
  <si>
    <t>ÉS-2</t>
  </si>
  <si>
    <t>Fts-1</t>
  </si>
  <si>
    <t>Fts-2</t>
  </si>
  <si>
    <t>Fts-3</t>
  </si>
  <si>
    <t>Kts-1</t>
  </si>
  <si>
    <t>Kts-2</t>
  </si>
  <si>
    <t>Tárgyalóasztal</t>
  </si>
  <si>
    <t>Kie-4</t>
  </si>
  <si>
    <t>Kie-5</t>
  </si>
  <si>
    <t>VSz-1</t>
  </si>
  <si>
    <t>VSz-2</t>
  </si>
  <si>
    <t>VTa-1</t>
  </si>
  <si>
    <t>VDa-1</t>
  </si>
  <si>
    <t>Tia-2</t>
  </si>
  <si>
    <t>Vezetői munkaasztal + konténer</t>
  </si>
  <si>
    <t>Ka-5</t>
  </si>
  <si>
    <t>Pv-2</t>
  </si>
  <si>
    <t>Pv-3</t>
  </si>
  <si>
    <t>Pv-4</t>
  </si>
  <si>
    <t>Pv-5</t>
  </si>
  <si>
    <t>Ta-6</t>
  </si>
  <si>
    <t>Kie-6</t>
  </si>
  <si>
    <t>Sz-8</t>
  </si>
  <si>
    <t>Sz-9</t>
  </si>
  <si>
    <t>Ta-8</t>
  </si>
  <si>
    <t>Da-2</t>
  </si>
  <si>
    <t>Ka-6</t>
  </si>
  <si>
    <t>Műhely asztal</t>
  </si>
  <si>
    <t>BTK</t>
  </si>
  <si>
    <t>Közös</t>
  </si>
  <si>
    <t>TK</t>
  </si>
  <si>
    <t>Közösségi terek - Galéria</t>
  </si>
  <si>
    <t>KRTK</t>
  </si>
  <si>
    <t>Lab-1</t>
  </si>
  <si>
    <t>Lab-2</t>
  </si>
  <si>
    <t>Lab-3</t>
  </si>
  <si>
    <t>VSz-3</t>
  </si>
  <si>
    <t>Vma-2</t>
  </si>
  <si>
    <t>5z-4</t>
  </si>
  <si>
    <t>Rp-2</t>
  </si>
  <si>
    <t>Ruhatári fogas</t>
  </si>
  <si>
    <t>Sz-10</t>
  </si>
  <si>
    <t>Sz-11</t>
  </si>
  <si>
    <t>Sz-12</t>
  </si>
  <si>
    <t>Sz-13</t>
  </si>
  <si>
    <t>Sz-14</t>
  </si>
  <si>
    <t>Kie-7</t>
  </si>
  <si>
    <t>Kie-8</t>
  </si>
  <si>
    <t>Kie-9</t>
  </si>
  <si>
    <t>Tonet fogas (sötét színben)</t>
  </si>
  <si>
    <t>Éa-5</t>
  </si>
  <si>
    <t>SZ-15</t>
  </si>
  <si>
    <t>Vsz-4</t>
  </si>
  <si>
    <t>Vezetői magas szekrénysor, csak polcos</t>
  </si>
  <si>
    <t>Vsz-5</t>
  </si>
  <si>
    <t>Vta-2</t>
  </si>
  <si>
    <t>Mobil konténer rátét</t>
  </si>
  <si>
    <t>Ko-2</t>
  </si>
  <si>
    <t>Paraván, könyvtár</t>
  </si>
  <si>
    <t>Rp-3</t>
  </si>
  <si>
    <t>Ruhatári pult</t>
  </si>
  <si>
    <t>Vezetői magas szekrény</t>
  </si>
  <si>
    <t>Vezetői magas szekrény, alul tömör felül polcos</t>
  </si>
  <si>
    <t>Méret, befoglaló méret</t>
  </si>
  <si>
    <t>Kie-10</t>
  </si>
  <si>
    <t>Heverő</t>
  </si>
  <si>
    <t>Kie-11</t>
  </si>
  <si>
    <t>Pv-6</t>
  </si>
  <si>
    <t>pulpitus</t>
  </si>
  <si>
    <t>műszerasztal</t>
  </si>
  <si>
    <t>Kie-12</t>
  </si>
  <si>
    <t>1600x800x720, (szélesség mm x mélység mm x magasság mm)</t>
  </si>
  <si>
    <t>1400x800x720,  (szélesség mm x mélység mm x magasság mm)</t>
  </si>
  <si>
    <t>1200x800x720,  (szélesség mm x mélység mm x magasság mm)</t>
  </si>
  <si>
    <t>1600x300x910,  (szélesség mm x mélység mm x magasság mm)</t>
  </si>
  <si>
    <t>Zárható irattároló szekrény</t>
  </si>
  <si>
    <t>1400x300x910,  (szélesség mm x mélység mm x magasság mm)</t>
  </si>
  <si>
    <t>Nyitott irattároló szekrény</t>
  </si>
  <si>
    <t>Zárható írattároló szekrény</t>
  </si>
  <si>
    <t>Zárható írattárolós szekrény üvegezett ajtóval</t>
  </si>
  <si>
    <t>Zárható szekrény, felül ruha akasztó, alul polc.</t>
  </si>
  <si>
    <t>1800x1000x720 (szélesség mm x mélység mm x magasság mm)</t>
  </si>
  <si>
    <t>2155x500x850, (szélesség mm x mélység mm x magasság mm)</t>
  </si>
  <si>
    <t>2500x250x2000, (szélesség mm x mélység mm x magasság mm) egyoldalas</t>
  </si>
  <si>
    <t>2500x350x2000, (szélesség mm x mélység mm x magasság mm) kétoldalas</t>
  </si>
  <si>
    <t>Ma-4</t>
  </si>
  <si>
    <t>Paraván Ma-2 rövid</t>
  </si>
  <si>
    <t>Paraván Ma-2 hosszú</t>
  </si>
  <si>
    <t>Közösségi terek, LGK</t>
  </si>
  <si>
    <t>Sz-16</t>
  </si>
  <si>
    <t>Alul zárt felül nyitott szekrény</t>
  </si>
  <si>
    <t>1600x800x720,  (szélesség mm x mélység mm x magasság mm)</t>
  </si>
  <si>
    <t>Gurulós munkaasztal, melvéd nélkül</t>
  </si>
  <si>
    <t>420x550x533,  (szélesség mm x mélység mm x magasság mm)</t>
  </si>
  <si>
    <t>400x800x187,  (szélesség mm x mélység mm x magasság mm)</t>
  </si>
  <si>
    <t>Paraván, Ka-3 asztal hossz oldalához</t>
  </si>
  <si>
    <t>Paraván, Ka-3  asztal rövid oldalához</t>
  </si>
  <si>
    <t>1300x40x1500(hossz mm, vastagság mm, magasság mm) Padlón áló gördíthető paraván.</t>
  </si>
  <si>
    <t>1000x40x1500(hossz mm, vastagság mm, magasság mm) Padlón áló gördíthető paraván.</t>
  </si>
  <si>
    <t>Ma-2 munkaasztalra szerelt polc</t>
  </si>
  <si>
    <t>Ma-1 munkaasztalra szerelt polc</t>
  </si>
  <si>
    <t>800x420x1800, (szélesség mm x mélység mm x magasság mm)</t>
  </si>
  <si>
    <t>800x420x1800, (szélesség mm x mélység mm x magasság mm),</t>
  </si>
  <si>
    <t>800x420x1100,  (szélesség mm x mélység mm x magasság mm),</t>
  </si>
  <si>
    <t>Olvasótermi locker, 15 fakkos</t>
  </si>
  <si>
    <t>900x500x1800, (szélesség mm x mélység mm x magasság mm)</t>
  </si>
  <si>
    <t>800x420x2300, (szélesség mm x mélység mm x magasság mm)</t>
  </si>
  <si>
    <t>800x420x2100, (szélesség mm x mélység mm x magasság mm)</t>
  </si>
  <si>
    <t>800x420x2300  (szélesség mm x mélység mm x magasság mm)</t>
  </si>
  <si>
    <t>2800x1200/800x720, (szélesség mm x mélységek mm x magasság mm)</t>
  </si>
  <si>
    <t>1800x720 (asztallap átmérője mm x magasságmm)</t>
  </si>
  <si>
    <t>2800x2000x720, (befoglaló szélesség mm x befoglaló mélység mm x magasság mm) elpiszis 1 darabból</t>
  </si>
  <si>
    <t>2000x800x720, (szélesség mm x mélység mm x magasság mm)</t>
  </si>
  <si>
    <t>2000x720 (asztallap átmérője mm x magasságmm)</t>
  </si>
  <si>
    <t>1600x1000x720 (szélesség mm x mélység mm x magasság mm)</t>
  </si>
  <si>
    <t>5900x2200x930 (befoglaló méretek rajz alapján mm)</t>
  </si>
  <si>
    <t>2400x2100x1100 (befoglaló méretek rajz alapján, mm)</t>
  </si>
  <si>
    <t>2800x3300x1100 (befoglaló méretek rajz alapján, mm)</t>
  </si>
  <si>
    <t>1000x600x720 (szélesség mmx mélység mmx magasság mm)</t>
  </si>
  <si>
    <t>3000x1900x1100 (befoglaló méretek rajz alapján mm)</t>
  </si>
  <si>
    <t>2370x450x720  (szélesség mm x mélység mm x magasság mm)</t>
  </si>
  <si>
    <t>1500x450x700   (szélesség mm x mélység mm x magasság mm)</t>
  </si>
  <si>
    <t>3200x450x2000  (szélesség mm x mélység mm x magasság mm) egy egység</t>
  </si>
  <si>
    <t>800x450x2000  (szélesség mm x mélység mm x magasság mm)</t>
  </si>
  <si>
    <t>800x450x2000   (szélesség mm x mélység mm x magasság mm)</t>
  </si>
  <si>
    <t>1800x1000x720   (szélesség mm x mélység mm x magasság mm)</t>
  </si>
  <si>
    <t>2400x1000x720   (szélesség mm x mélység mm x magasság mm)</t>
  </si>
  <si>
    <t>1000x600x450   (szélesség mm x mélység mm x magasság mm)</t>
  </si>
  <si>
    <t>270x270x360 (befoglaló méretek mm)</t>
  </si>
  <si>
    <t>1900x600xváltozó   (szélesség mm x mélység mm x változó magasság mm)</t>
  </si>
  <si>
    <t>Méretek konszignáció alapján</t>
  </si>
  <si>
    <t xml:space="preserve">Előadói asztal paraván Ma-1 asztalhoz </t>
  </si>
  <si>
    <t>Konszignáció alapján</t>
  </si>
  <si>
    <t>klaviatúra-tartó (utólag szerelhető)</t>
  </si>
  <si>
    <t>számítógép-tartó görgős lap</t>
  </si>
  <si>
    <t>600x600x1200  (szélesség mm x mélység mm x magasság mm)</t>
  </si>
  <si>
    <t>Titkársági pult Ma-1 asztalhoz</t>
  </si>
  <si>
    <t>Titkársági pult Ma-2 asztalhoz</t>
  </si>
  <si>
    <t>1400x900x750 (szélesség mm x mélység mm x magasság mm)</t>
  </si>
  <si>
    <t>2000x900x750 (szélesség mm x mélység mm x magasság mm)</t>
  </si>
  <si>
    <t>1000x750 (asztallap átmérője mm x magasság mm)</t>
  </si>
  <si>
    <t>800x600x750 (szélesség mm x mélység mm x magasság mm)</t>
  </si>
  <si>
    <t>1600x900x750 (szélesség mm x mélység mm x magasság mm)</t>
  </si>
  <si>
    <t>1000x600x450 (szélesség mm x mélység mm x magasság mm)</t>
  </si>
  <si>
    <t>600x450 (asztallap átmérője mm x magasság mm)</t>
  </si>
  <si>
    <t>600x600x750   (szélesség mm x mélység mm x magasság mm)</t>
  </si>
  <si>
    <t>1200x600x1200  (szélesség mm x mélység mm x magasság mm)</t>
  </si>
  <si>
    <t>1200x750 (asztallap átmérője mm x magasság mm)</t>
  </si>
  <si>
    <t>850x850x750  (szélesség mm x mélység mm x magasság mm)</t>
  </si>
  <si>
    <t>1400x800x750 (szélesség mm x mélység mm x magasság mm)</t>
  </si>
  <si>
    <t>800x750 (asztallap átmérője mm x magasság mm)</t>
  </si>
  <si>
    <t>Raktári fém polc, darabszám polcközöket jelöl</t>
  </si>
  <si>
    <t>Labor szék</t>
  </si>
  <si>
    <t>Lab4</t>
  </si>
  <si>
    <t>Lab5</t>
  </si>
  <si>
    <t>Lab6</t>
  </si>
  <si>
    <t>Lab7</t>
  </si>
  <si>
    <t>Ár</t>
  </si>
  <si>
    <t>Egységár</t>
  </si>
  <si>
    <t>megnevezés</t>
  </si>
  <si>
    <t>900x2000x410  (szélesség mm x hossz mm x magasság mm)</t>
  </si>
  <si>
    <t>Alap</t>
  </si>
  <si>
    <t xml:space="preserve">Opcionális </t>
  </si>
  <si>
    <t>S-4V</t>
  </si>
  <si>
    <t>Vezetői tárgyalószék</t>
  </si>
  <si>
    <t>1000x40x575 (hossz mm, vastagság mm, magasság mm), mobil, asztalhoz rögzíthető kivitelben</t>
  </si>
  <si>
    <t>600x40x575 (hossz mm, vastagság mm, magasság mm), mobil, asztalhoz rögzíthető kivitelben</t>
  </si>
  <si>
    <t>800x40x575 (hossz mm, vastagság mm, magasság mm), mobil, asztalhoz rögzíthető kivitelben</t>
  </si>
  <si>
    <t>1400x40x575 (hossz mm, vastagság mm, magasság mm), mobil, asztalhoz rögzíthető kivitelben</t>
  </si>
  <si>
    <t>900x400x2000 (oszlopláb tengelytáv szélesség mm x mélység mm x magasság mm)</t>
  </si>
  <si>
    <t>2000x750x880   (szélesség mm x mélység mm x magasság mm)</t>
  </si>
  <si>
    <t>2000x2200x720   (szélesség mm x mélység mm x magasság mm)</t>
  </si>
  <si>
    <t>Becsült bekerülési összeg , nettó, Ft</t>
  </si>
  <si>
    <t>Öszesen</t>
  </si>
  <si>
    <t>alap (darab)</t>
  </si>
  <si>
    <t>opció (darab)</t>
  </si>
  <si>
    <t>Összesen munkaasztalok</t>
  </si>
  <si>
    <t>Összesen konténerek</t>
  </si>
  <si>
    <t>Összesen paravánok</t>
  </si>
  <si>
    <t>Összesen szekrények, polcok</t>
  </si>
  <si>
    <t>Összesen tárgyalóasztalok</t>
  </si>
  <si>
    <t>Összesen egyedi bútorok</t>
  </si>
  <si>
    <t>Összesen vezetői bútorok</t>
  </si>
  <si>
    <t>Összesen kiegészítő tárgyak</t>
  </si>
  <si>
    <t>Összesen asztalok</t>
  </si>
  <si>
    <t>Nettó darab ár (nettó Ft/darab)</t>
  </si>
  <si>
    <t>Nettó összár
(nettó Ft, opció nélkül)</t>
  </si>
  <si>
    <t>MTA HUMÁN TUDOMÁNYOK KUTATÓHÁZA
Részletes ajánlati ártábla
2. rész: Irodabútor, kiegészítők</t>
  </si>
  <si>
    <t>MTA HUMÁN TUDOMÁNYOK KUTATÓHÁZA
Részletes ajánlati ártábla
1. rész: Ülőbútorok</t>
  </si>
  <si>
    <t>Nettó összár
(nettó Ft)
(opció nélkül)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</si>
</sst>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0&quot; db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6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indexed="8"/>
      <name val="Garamond"/>
      <family val="1"/>
      <charset val="238"/>
    </font>
    <font>
      <b/>
      <sz val="12"/>
      <color indexed="8"/>
      <name val="Garamond"/>
      <family val="1"/>
      <charset val="238"/>
    </font>
    <font>
      <b/>
      <sz val="12"/>
      <color theme="1"/>
      <name val="Garamond"/>
      <family val="1"/>
      <charset val="238"/>
    </font>
    <font>
      <sz val="12"/>
      <color theme="1"/>
      <name val="Garamond"/>
      <family val="1"/>
      <charset val="238"/>
    </font>
    <font>
      <b/>
      <sz val="12"/>
      <color theme="0"/>
      <name val="Garamond"/>
      <family val="1"/>
      <charset val="238"/>
    </font>
    <font>
      <u/>
      <sz val="12"/>
      <color theme="10"/>
      <name val="Garamond"/>
      <family val="1"/>
      <charset val="238"/>
    </font>
    <font>
      <sz val="12"/>
      <name val="Garamond"/>
      <family val="1"/>
      <charset val="238"/>
    </font>
    <font>
      <sz val="12"/>
      <color rgb="FFFF0000"/>
      <name val="Garamond"/>
      <family val="1"/>
      <charset val="238"/>
    </font>
    <font>
      <b/>
      <sz val="12"/>
      <name val="Garamond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Trellis">
        <bgColor theme="0" tint="-0.1499679555650502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43" fontId="1" fillId="0" borderId="0" xfId="2" applyNumberFormat="1" applyFont="1" applyAlignment="1">
      <alignment wrapText="1"/>
    </xf>
    <xf numFmtId="0" fontId="6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8" borderId="1" xfId="0" applyNumberFormat="1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9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wrapText="1"/>
    </xf>
    <xf numFmtId="0" fontId="11" fillId="0" borderId="1" xfId="1" applyFont="1" applyBorder="1" applyAlignment="1" applyProtection="1">
      <alignment horizontal="left" vertical="top" wrapText="1"/>
    </xf>
    <xf numFmtId="0" fontId="9" fillId="7" borderId="1" xfId="0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left" vertical="top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9" fillId="6" borderId="1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left" vertical="top" wrapText="1"/>
    </xf>
    <xf numFmtId="0" fontId="11" fillId="0" borderId="1" xfId="1" applyFont="1" applyFill="1" applyBorder="1" applyAlignment="1" applyProtection="1">
      <alignment horizontal="left" vertical="top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49" fontId="9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49" fontId="8" fillId="0" borderId="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wrapText="1"/>
    </xf>
    <xf numFmtId="0" fontId="8" fillId="11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NumberFormat="1" applyFont="1" applyFill="1" applyBorder="1" applyAlignment="1">
      <alignment horizontal="left" vertical="top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8" fillId="6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Border="1" applyAlignment="1">
      <alignment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8" fillId="1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top" wrapText="1"/>
    </xf>
    <xf numFmtId="0" fontId="8" fillId="11" borderId="4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wrapText="1"/>
      <protection locked="0"/>
    </xf>
    <xf numFmtId="0" fontId="6" fillId="0" borderId="1" xfId="0" applyNumberFormat="1" applyFont="1" applyBorder="1" applyAlignment="1" applyProtection="1">
      <alignment wrapText="1"/>
      <protection locked="0"/>
    </xf>
  </cellXfs>
  <cellStyles count="3">
    <cellStyle name="Ezres" xfId="2" builtinId="3"/>
    <cellStyle name="Hivatkozás" xfId="1" builtinId="8"/>
    <cellStyle name="Normál" xfId="0" builtinId="0"/>
  </cellStyles>
  <dxfs count="0"/>
  <tableStyles count="0" defaultTableStyle="TableStyleMedium9" defaultPivotStyle="PivotStyleLight16"/>
  <colors>
    <mruColors>
      <color rgb="FF3B3B3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B&#250;torok\20170131\20170223_Specifik&#225;ci&#243;s_adatlapok_k&#246;nyvt&#225;ri%20szakb&#250;tor%20n&#233;lk&#252;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sítő"/>
      <sheetName val="Ma-1"/>
      <sheetName val="Ma-2"/>
      <sheetName val="Ma-3"/>
      <sheetName val="Ko-1"/>
      <sheetName val="Pv-1"/>
      <sheetName val="Pv-2"/>
      <sheetName val="Pv-3"/>
      <sheetName val="Pv-4"/>
      <sheetName val="Pv-5"/>
      <sheetName val="Sz-1"/>
      <sheetName val="Sz-2"/>
      <sheetName val="Sz-3"/>
      <sheetName val="Sz-4"/>
      <sheetName val="Sz-5"/>
      <sheetName val="Sz-6"/>
      <sheetName val="Sz-7"/>
      <sheetName val="Sz-8"/>
      <sheetName val="Sz-9"/>
      <sheetName val="Ta-1"/>
      <sheetName val="Ta-3"/>
      <sheetName val="Ta-2"/>
      <sheetName val="Ta-4"/>
      <sheetName val="Ta-5"/>
      <sheetName val="Ta-6"/>
      <sheetName val="Ta-7"/>
      <sheetName val="Ta-8"/>
      <sheetName val="Bb-3"/>
      <sheetName val="Bb-4"/>
      <sheetName val="Rp-1"/>
      <sheetName val="Ka-1"/>
      <sheetName val="Ka-2"/>
      <sheetName val="Ka-3"/>
      <sheetName val="Ka-4"/>
      <sheetName val="Ka-5"/>
      <sheetName val="Ka-6"/>
      <sheetName val="Tsz-1"/>
      <sheetName val="VMa-1"/>
      <sheetName val="VMa-2"/>
      <sheetName val="VSz-1"/>
      <sheetName val="VSz-2"/>
      <sheetName val="VSz-3"/>
      <sheetName val="VTa-1"/>
      <sheetName val="VDa-1"/>
      <sheetName val="Kie-1"/>
      <sheetName val="Kie-2"/>
      <sheetName val="Kie-3"/>
      <sheetName val="Kie-4"/>
      <sheetName val="Kie-5"/>
      <sheetName val="Kie-6"/>
      <sheetName val="Tia-1"/>
      <sheetName val="Tia-2"/>
      <sheetName val="Éa-1"/>
      <sheetName val="Éa-2"/>
      <sheetName val="Éa-3"/>
      <sheetName val="Éa-4"/>
      <sheetName val="Da-1"/>
      <sheetName val="Da-2"/>
      <sheetName val="Fta-1"/>
      <sheetName val="Fta-2"/>
      <sheetName val="Fta-3"/>
      <sheetName val="Fta-4"/>
      <sheetName val="Fta-5"/>
      <sheetName val="Kta-1"/>
      <sheetName val="Kta-2"/>
      <sheetName val="S-1"/>
      <sheetName val="S-2"/>
      <sheetName val="S-3"/>
      <sheetName val="S-4"/>
      <sheetName val="S-5"/>
      <sheetName val="S-5i"/>
      <sheetName val="Sv-1"/>
      <sheetName val="Vk-1"/>
      <sheetName val="Vk-2"/>
      <sheetName val="Fk-1"/>
      <sheetName val="Fk-2"/>
      <sheetName val="És-1"/>
      <sheetName val="És-2"/>
      <sheetName val="Fts-1"/>
      <sheetName val="Fts-2"/>
      <sheetName val="Fts-3"/>
      <sheetName val="Kts-1"/>
      <sheetName val="Kts-2"/>
      <sheetName val="Lab-1"/>
      <sheetName val="Lab-2"/>
      <sheetName val="Lab-3"/>
      <sheetName val="Lab-4"/>
    </sheetNames>
    <sheetDataSet>
      <sheetData sheetId="0"/>
      <sheetData sheetId="1">
        <row r="1">
          <cell r="B1" t="str">
            <v>Munkaasztal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2">
        <row r="1">
          <cell r="B1" t="str">
            <v>Munkaasztal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3"/>
      <sheetData sheetId="4">
        <row r="1">
          <cell r="B1" t="str">
            <v>Konténer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 t="str">
            <v>Zárható irattároló szekrény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13">
        <row r="1">
          <cell r="B1" t="str">
            <v>Nyitott irattároló szekrény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14">
        <row r="1">
          <cell r="B1" t="str">
            <v>Középmagas, zárható irattároló szekrény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15"/>
      <sheetData sheetId="16"/>
      <sheetData sheetId="17"/>
      <sheetData sheetId="18"/>
      <sheetData sheetId="19">
        <row r="1">
          <cell r="B1" t="str">
            <v>Tárgyalóasztal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20">
        <row r="1">
          <cell r="B1" t="str">
            <v>Tárgyalóasztal, kör alakú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21">
        <row r="1">
          <cell r="B1" t="str">
            <v>Tárgyalóasztal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22">
        <row r="1">
          <cell r="B1" t="str">
            <v>Tárgyalóasztal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23"/>
      <sheetData sheetId="24"/>
      <sheetData sheetId="25">
        <row r="1">
          <cell r="B1" t="str">
            <v>Tárgyalóasztal, kör alakú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26"/>
      <sheetData sheetId="27">
        <row r="1">
          <cell r="B1" t="str">
            <v>Üvegvitrin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28"/>
      <sheetData sheetId="29"/>
      <sheetData sheetId="30">
        <row r="1">
          <cell r="B1" t="str">
            <v>Könyvtári munkaasztal-pult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31">
        <row r="1">
          <cell r="B1" t="str">
            <v>Könyvtári munkaasztal-pult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32">
        <row r="1">
          <cell r="B1" t="str">
            <v>Könyvtári olvasóasztal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33">
        <row r="1">
          <cell r="B1" t="str">
            <v>Könyvtári munkaasztal-pult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34">
        <row r="1">
          <cell r="B1" t="str">
            <v>Könyvtári dokumentáló asztal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35"/>
      <sheetData sheetId="36"/>
      <sheetData sheetId="37">
        <row r="1">
          <cell r="B1" t="str">
            <v>Vezetői munkaasztal + konténer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38"/>
      <sheetData sheetId="39">
        <row r="1">
          <cell r="B1" t="str">
            <v>Vezetői alacsony szekrény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40">
        <row r="1">
          <cell r="B1" t="str">
            <v>Vezetői magas szekrénysor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41"/>
      <sheetData sheetId="42">
        <row r="1">
          <cell r="B1" t="str">
            <v>Vezetői tárgyaló asztal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43">
        <row r="1">
          <cell r="B1" t="str">
            <v>Vezetői dohányzó asztal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44">
        <row r="1">
          <cell r="B1" t="str">
            <v>Papírkosár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45">
        <row r="1">
          <cell r="A1" t="str">
            <v>Kie-2</v>
          </cell>
          <cell r="B1" t="str">
            <v>ÁLLÓ FOGAS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46">
        <row r="1">
          <cell r="A1" t="str">
            <v>Kie-3</v>
          </cell>
          <cell r="B1" t="str">
            <v>ASZTALI LÁMPA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47">
        <row r="1">
          <cell r="B1" t="str">
            <v>ORVOSI VIZSGÁLÓ ÁGY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48">
        <row r="1">
          <cell r="B1" t="str">
            <v>ORVOSI PARAVÁN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49"/>
      <sheetData sheetId="50"/>
      <sheetData sheetId="51"/>
      <sheetData sheetId="52">
        <row r="1">
          <cell r="B1" t="str">
            <v>Étkező asztal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53">
        <row r="1">
          <cell r="B1" t="str">
            <v>Étkező asztal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54">
        <row r="1">
          <cell r="B1" t="str">
            <v>Étkező asztal - kör alakú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55">
        <row r="1">
          <cell r="B1" t="str">
            <v>Étkező asztal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56">
        <row r="1">
          <cell r="B1" t="str">
            <v>Dohányzó asztal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57"/>
      <sheetData sheetId="58">
        <row r="1">
          <cell r="B1" t="str">
            <v>Fogyasztó téri asztal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59">
        <row r="1">
          <cell r="B1" t="str">
            <v>Fogyasztó téri asztal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60">
        <row r="1">
          <cell r="B1" t="str">
            <v>Fogyasztó téri asztal - kör alakú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61">
        <row r="1">
          <cell r="B1" t="str">
            <v>Fogyasztó téri asztal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62">
        <row r="1">
          <cell r="B1" t="str">
            <v>Fogyasztó téri asztal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63">
        <row r="1">
          <cell r="B1" t="str">
            <v>Kültéri kör asztal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64">
        <row r="1">
          <cell r="B1" t="str">
            <v>Kültéri kör asztal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65">
        <row r="1">
          <cell r="B1" t="str">
            <v>Munkaszék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66">
        <row r="1">
          <cell r="B1" t="str">
            <v>Munkaszék 24 órás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67">
        <row r="1">
          <cell r="B1" t="str">
            <v>Vendégszék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68">
        <row r="1">
          <cell r="B1" t="str">
            <v>Tárgyalószék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69">
        <row r="1">
          <cell r="B1" t="str">
            <v>Konferencia szék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70">
        <row r="1">
          <cell r="B1" t="str">
            <v>Konferencia szék - írólapos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71">
        <row r="1">
          <cell r="B1" t="str">
            <v>Vezetői munkaszék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72">
        <row r="1">
          <cell r="B1" t="str">
            <v>Vezetői fotel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73">
        <row r="1">
          <cell r="B1" t="str">
            <v>Vezetői kanapé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74">
        <row r="1">
          <cell r="B1" t="str">
            <v>Folyosói fotel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75">
        <row r="1">
          <cell r="B1" t="str">
            <v>Folyosói kanapé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76">
        <row r="1">
          <cell r="B1" t="str">
            <v>Étkező szék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77">
        <row r="1">
          <cell r="B1" t="str">
            <v>Kis fotel-szék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78">
        <row r="1">
          <cell r="B1" t="str">
            <v>Fogyasztó téri szék - karfás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79">
        <row r="1">
          <cell r="B1" t="str">
            <v>Fogyasztó téri szék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80">
        <row r="1">
          <cell r="B1" t="str">
            <v>Fogyasztó téri szék - bárszék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81">
        <row r="1">
          <cell r="B1" t="str">
            <v>Kültéri terasz szék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82">
        <row r="1">
          <cell r="B1" t="str">
            <v>Kültéri terasz szék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</sheetData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N133"/>
  <sheetViews>
    <sheetView tabSelected="1" showWhiteSpace="0" view="pageBreakPreview" zoomScale="115" zoomScaleNormal="85" zoomScaleSheetLayoutView="115" workbookViewId="0">
      <selection activeCell="AI86" sqref="AI86"/>
    </sheetView>
  </sheetViews>
  <sheetFormatPr defaultColWidth="9" defaultRowHeight="21" x14ac:dyDescent="0.35"/>
  <cols>
    <col min="1" max="1" width="9" style="2"/>
    <col min="2" max="2" width="22.5703125" style="3" customWidth="1"/>
    <col min="3" max="3" width="41.85546875" style="5" hidden="1" customWidth="1"/>
    <col min="4" max="5" width="7.28515625" style="4" hidden="1" customWidth="1"/>
    <col min="6" max="6" width="13.28515625" style="4" hidden="1" customWidth="1"/>
    <col min="7" max="7" width="7.28515625" style="4" hidden="1" customWidth="1"/>
    <col min="8" max="8" width="10.28515625" style="4" hidden="1" customWidth="1"/>
    <col min="9" max="21" width="7.28515625" style="4" hidden="1" customWidth="1"/>
    <col min="22" max="22" width="10" style="4" customWidth="1"/>
    <col min="23" max="23" width="11.85546875" style="4" customWidth="1"/>
    <col min="24" max="27" width="18.5703125" style="6" hidden="1" customWidth="1"/>
    <col min="28" max="28" width="19.7109375" style="1" hidden="1" customWidth="1"/>
    <col min="29" max="29" width="16.85546875" style="1" hidden="1" customWidth="1"/>
    <col min="30" max="30" width="16" style="1" hidden="1" customWidth="1"/>
    <col min="31" max="32" width="0" style="1" hidden="1" customWidth="1"/>
    <col min="33" max="33" width="36" style="1" hidden="1" customWidth="1"/>
    <col min="34" max="34" width="38.42578125" style="1" hidden="1" customWidth="1"/>
    <col min="35" max="35" width="18" style="7" customWidth="1"/>
    <col min="36" max="36" width="20.28515625" style="1" customWidth="1"/>
    <col min="37" max="37" width="14.42578125" style="1" bestFit="1" customWidth="1"/>
    <col min="38" max="267" width="9" style="1"/>
    <col min="268" max="268" width="26.85546875" style="1" customWidth="1"/>
    <col min="269" max="269" width="44.5703125" style="1" customWidth="1"/>
    <col min="270" max="270" width="12.5703125" style="1" customWidth="1"/>
    <col min="271" max="276" width="10.28515625" style="1" customWidth="1"/>
    <col min="277" max="277" width="10.7109375" style="1" customWidth="1"/>
    <col min="278" max="280" width="15.5703125" style="1" customWidth="1"/>
    <col min="281" max="523" width="9" style="1"/>
    <col min="524" max="524" width="26.85546875" style="1" customWidth="1"/>
    <col min="525" max="525" width="44.5703125" style="1" customWidth="1"/>
    <col min="526" max="526" width="12.5703125" style="1" customWidth="1"/>
    <col min="527" max="532" width="10.28515625" style="1" customWidth="1"/>
    <col min="533" max="533" width="10.7109375" style="1" customWidth="1"/>
    <col min="534" max="536" width="15.5703125" style="1" customWidth="1"/>
    <col min="537" max="779" width="9" style="1"/>
    <col min="780" max="780" width="26.85546875" style="1" customWidth="1"/>
    <col min="781" max="781" width="44.5703125" style="1" customWidth="1"/>
    <col min="782" max="782" width="12.5703125" style="1" customWidth="1"/>
    <col min="783" max="788" width="10.28515625" style="1" customWidth="1"/>
    <col min="789" max="789" width="10.7109375" style="1" customWidth="1"/>
    <col min="790" max="792" width="15.5703125" style="1" customWidth="1"/>
    <col min="793" max="1035" width="9" style="1"/>
    <col min="1036" max="1036" width="26.85546875" style="1" customWidth="1"/>
    <col min="1037" max="1037" width="44.5703125" style="1" customWidth="1"/>
    <col min="1038" max="1038" width="12.5703125" style="1" customWidth="1"/>
    <col min="1039" max="1044" width="10.28515625" style="1" customWidth="1"/>
    <col min="1045" max="1045" width="10.7109375" style="1" customWidth="1"/>
    <col min="1046" max="1048" width="15.5703125" style="1" customWidth="1"/>
    <col min="1049" max="1291" width="9" style="1"/>
    <col min="1292" max="1292" width="26.85546875" style="1" customWidth="1"/>
    <col min="1293" max="1293" width="44.5703125" style="1" customWidth="1"/>
    <col min="1294" max="1294" width="12.5703125" style="1" customWidth="1"/>
    <col min="1295" max="1300" width="10.28515625" style="1" customWidth="1"/>
    <col min="1301" max="1301" width="10.7109375" style="1" customWidth="1"/>
    <col min="1302" max="1304" width="15.5703125" style="1" customWidth="1"/>
    <col min="1305" max="1547" width="9" style="1"/>
    <col min="1548" max="1548" width="26.85546875" style="1" customWidth="1"/>
    <col min="1549" max="1549" width="44.5703125" style="1" customWidth="1"/>
    <col min="1550" max="1550" width="12.5703125" style="1" customWidth="1"/>
    <col min="1551" max="1556" width="10.28515625" style="1" customWidth="1"/>
    <col min="1557" max="1557" width="10.7109375" style="1" customWidth="1"/>
    <col min="1558" max="1560" width="15.5703125" style="1" customWidth="1"/>
    <col min="1561" max="1803" width="9" style="1"/>
    <col min="1804" max="1804" width="26.85546875" style="1" customWidth="1"/>
    <col min="1805" max="1805" width="44.5703125" style="1" customWidth="1"/>
    <col min="1806" max="1806" width="12.5703125" style="1" customWidth="1"/>
    <col min="1807" max="1812" width="10.28515625" style="1" customWidth="1"/>
    <col min="1813" max="1813" width="10.7109375" style="1" customWidth="1"/>
    <col min="1814" max="1816" width="15.5703125" style="1" customWidth="1"/>
    <col min="1817" max="2059" width="9" style="1"/>
    <col min="2060" max="2060" width="26.85546875" style="1" customWidth="1"/>
    <col min="2061" max="2061" width="44.5703125" style="1" customWidth="1"/>
    <col min="2062" max="2062" width="12.5703125" style="1" customWidth="1"/>
    <col min="2063" max="2068" width="10.28515625" style="1" customWidth="1"/>
    <col min="2069" max="2069" width="10.7109375" style="1" customWidth="1"/>
    <col min="2070" max="2072" width="15.5703125" style="1" customWidth="1"/>
    <col min="2073" max="2315" width="9" style="1"/>
    <col min="2316" max="2316" width="26.85546875" style="1" customWidth="1"/>
    <col min="2317" max="2317" width="44.5703125" style="1" customWidth="1"/>
    <col min="2318" max="2318" width="12.5703125" style="1" customWidth="1"/>
    <col min="2319" max="2324" width="10.28515625" style="1" customWidth="1"/>
    <col min="2325" max="2325" width="10.7109375" style="1" customWidth="1"/>
    <col min="2326" max="2328" width="15.5703125" style="1" customWidth="1"/>
    <col min="2329" max="2571" width="9" style="1"/>
    <col min="2572" max="2572" width="26.85546875" style="1" customWidth="1"/>
    <col min="2573" max="2573" width="44.5703125" style="1" customWidth="1"/>
    <col min="2574" max="2574" width="12.5703125" style="1" customWidth="1"/>
    <col min="2575" max="2580" width="10.28515625" style="1" customWidth="1"/>
    <col min="2581" max="2581" width="10.7109375" style="1" customWidth="1"/>
    <col min="2582" max="2584" width="15.5703125" style="1" customWidth="1"/>
    <col min="2585" max="2827" width="9" style="1"/>
    <col min="2828" max="2828" width="26.85546875" style="1" customWidth="1"/>
    <col min="2829" max="2829" width="44.5703125" style="1" customWidth="1"/>
    <col min="2830" max="2830" width="12.5703125" style="1" customWidth="1"/>
    <col min="2831" max="2836" width="10.28515625" style="1" customWidth="1"/>
    <col min="2837" max="2837" width="10.7109375" style="1" customWidth="1"/>
    <col min="2838" max="2840" width="15.5703125" style="1" customWidth="1"/>
    <col min="2841" max="3083" width="9" style="1"/>
    <col min="3084" max="3084" width="26.85546875" style="1" customWidth="1"/>
    <col min="3085" max="3085" width="44.5703125" style="1" customWidth="1"/>
    <col min="3086" max="3086" width="12.5703125" style="1" customWidth="1"/>
    <col min="3087" max="3092" width="10.28515625" style="1" customWidth="1"/>
    <col min="3093" max="3093" width="10.7109375" style="1" customWidth="1"/>
    <col min="3094" max="3096" width="15.5703125" style="1" customWidth="1"/>
    <col min="3097" max="3339" width="9" style="1"/>
    <col min="3340" max="3340" width="26.85546875" style="1" customWidth="1"/>
    <col min="3341" max="3341" width="44.5703125" style="1" customWidth="1"/>
    <col min="3342" max="3342" width="12.5703125" style="1" customWidth="1"/>
    <col min="3343" max="3348" width="10.28515625" style="1" customWidth="1"/>
    <col min="3349" max="3349" width="10.7109375" style="1" customWidth="1"/>
    <col min="3350" max="3352" width="15.5703125" style="1" customWidth="1"/>
    <col min="3353" max="3595" width="9" style="1"/>
    <col min="3596" max="3596" width="26.85546875" style="1" customWidth="1"/>
    <col min="3597" max="3597" width="44.5703125" style="1" customWidth="1"/>
    <col min="3598" max="3598" width="12.5703125" style="1" customWidth="1"/>
    <col min="3599" max="3604" width="10.28515625" style="1" customWidth="1"/>
    <col min="3605" max="3605" width="10.7109375" style="1" customWidth="1"/>
    <col min="3606" max="3608" width="15.5703125" style="1" customWidth="1"/>
    <col min="3609" max="3851" width="9" style="1"/>
    <col min="3852" max="3852" width="26.85546875" style="1" customWidth="1"/>
    <col min="3853" max="3853" width="44.5703125" style="1" customWidth="1"/>
    <col min="3854" max="3854" width="12.5703125" style="1" customWidth="1"/>
    <col min="3855" max="3860" width="10.28515625" style="1" customWidth="1"/>
    <col min="3861" max="3861" width="10.7109375" style="1" customWidth="1"/>
    <col min="3862" max="3864" width="15.5703125" style="1" customWidth="1"/>
    <col min="3865" max="4107" width="9" style="1"/>
    <col min="4108" max="4108" width="26.85546875" style="1" customWidth="1"/>
    <col min="4109" max="4109" width="44.5703125" style="1" customWidth="1"/>
    <col min="4110" max="4110" width="12.5703125" style="1" customWidth="1"/>
    <col min="4111" max="4116" width="10.28515625" style="1" customWidth="1"/>
    <col min="4117" max="4117" width="10.7109375" style="1" customWidth="1"/>
    <col min="4118" max="4120" width="15.5703125" style="1" customWidth="1"/>
    <col min="4121" max="4363" width="9" style="1"/>
    <col min="4364" max="4364" width="26.85546875" style="1" customWidth="1"/>
    <col min="4365" max="4365" width="44.5703125" style="1" customWidth="1"/>
    <col min="4366" max="4366" width="12.5703125" style="1" customWidth="1"/>
    <col min="4367" max="4372" width="10.28515625" style="1" customWidth="1"/>
    <col min="4373" max="4373" width="10.7109375" style="1" customWidth="1"/>
    <col min="4374" max="4376" width="15.5703125" style="1" customWidth="1"/>
    <col min="4377" max="4619" width="9" style="1"/>
    <col min="4620" max="4620" width="26.85546875" style="1" customWidth="1"/>
    <col min="4621" max="4621" width="44.5703125" style="1" customWidth="1"/>
    <col min="4622" max="4622" width="12.5703125" style="1" customWidth="1"/>
    <col min="4623" max="4628" width="10.28515625" style="1" customWidth="1"/>
    <col min="4629" max="4629" width="10.7109375" style="1" customWidth="1"/>
    <col min="4630" max="4632" width="15.5703125" style="1" customWidth="1"/>
    <col min="4633" max="4875" width="9" style="1"/>
    <col min="4876" max="4876" width="26.85546875" style="1" customWidth="1"/>
    <col min="4877" max="4877" width="44.5703125" style="1" customWidth="1"/>
    <col min="4878" max="4878" width="12.5703125" style="1" customWidth="1"/>
    <col min="4879" max="4884" width="10.28515625" style="1" customWidth="1"/>
    <col min="4885" max="4885" width="10.7109375" style="1" customWidth="1"/>
    <col min="4886" max="4888" width="15.5703125" style="1" customWidth="1"/>
    <col min="4889" max="5131" width="9" style="1"/>
    <col min="5132" max="5132" width="26.85546875" style="1" customWidth="1"/>
    <col min="5133" max="5133" width="44.5703125" style="1" customWidth="1"/>
    <col min="5134" max="5134" width="12.5703125" style="1" customWidth="1"/>
    <col min="5135" max="5140" width="10.28515625" style="1" customWidth="1"/>
    <col min="5141" max="5141" width="10.7109375" style="1" customWidth="1"/>
    <col min="5142" max="5144" width="15.5703125" style="1" customWidth="1"/>
    <col min="5145" max="5387" width="9" style="1"/>
    <col min="5388" max="5388" width="26.85546875" style="1" customWidth="1"/>
    <col min="5389" max="5389" width="44.5703125" style="1" customWidth="1"/>
    <col min="5390" max="5390" width="12.5703125" style="1" customWidth="1"/>
    <col min="5391" max="5396" width="10.28515625" style="1" customWidth="1"/>
    <col min="5397" max="5397" width="10.7109375" style="1" customWidth="1"/>
    <col min="5398" max="5400" width="15.5703125" style="1" customWidth="1"/>
    <col min="5401" max="5643" width="9" style="1"/>
    <col min="5644" max="5644" width="26.85546875" style="1" customWidth="1"/>
    <col min="5645" max="5645" width="44.5703125" style="1" customWidth="1"/>
    <col min="5646" max="5646" width="12.5703125" style="1" customWidth="1"/>
    <col min="5647" max="5652" width="10.28515625" style="1" customWidth="1"/>
    <col min="5653" max="5653" width="10.7109375" style="1" customWidth="1"/>
    <col min="5654" max="5656" width="15.5703125" style="1" customWidth="1"/>
    <col min="5657" max="5899" width="9" style="1"/>
    <col min="5900" max="5900" width="26.85546875" style="1" customWidth="1"/>
    <col min="5901" max="5901" width="44.5703125" style="1" customWidth="1"/>
    <col min="5902" max="5902" width="12.5703125" style="1" customWidth="1"/>
    <col min="5903" max="5908" width="10.28515625" style="1" customWidth="1"/>
    <col min="5909" max="5909" width="10.7109375" style="1" customWidth="1"/>
    <col min="5910" max="5912" width="15.5703125" style="1" customWidth="1"/>
    <col min="5913" max="6155" width="9" style="1"/>
    <col min="6156" max="6156" width="26.85546875" style="1" customWidth="1"/>
    <col min="6157" max="6157" width="44.5703125" style="1" customWidth="1"/>
    <col min="6158" max="6158" width="12.5703125" style="1" customWidth="1"/>
    <col min="6159" max="6164" width="10.28515625" style="1" customWidth="1"/>
    <col min="6165" max="6165" width="10.7109375" style="1" customWidth="1"/>
    <col min="6166" max="6168" width="15.5703125" style="1" customWidth="1"/>
    <col min="6169" max="6411" width="9" style="1"/>
    <col min="6412" max="6412" width="26.85546875" style="1" customWidth="1"/>
    <col min="6413" max="6413" width="44.5703125" style="1" customWidth="1"/>
    <col min="6414" max="6414" width="12.5703125" style="1" customWidth="1"/>
    <col min="6415" max="6420" width="10.28515625" style="1" customWidth="1"/>
    <col min="6421" max="6421" width="10.7109375" style="1" customWidth="1"/>
    <col min="6422" max="6424" width="15.5703125" style="1" customWidth="1"/>
    <col min="6425" max="6667" width="9" style="1"/>
    <col min="6668" max="6668" width="26.85546875" style="1" customWidth="1"/>
    <col min="6669" max="6669" width="44.5703125" style="1" customWidth="1"/>
    <col min="6670" max="6670" width="12.5703125" style="1" customWidth="1"/>
    <col min="6671" max="6676" width="10.28515625" style="1" customWidth="1"/>
    <col min="6677" max="6677" width="10.7109375" style="1" customWidth="1"/>
    <col min="6678" max="6680" width="15.5703125" style="1" customWidth="1"/>
    <col min="6681" max="6923" width="9" style="1"/>
    <col min="6924" max="6924" width="26.85546875" style="1" customWidth="1"/>
    <col min="6925" max="6925" width="44.5703125" style="1" customWidth="1"/>
    <col min="6926" max="6926" width="12.5703125" style="1" customWidth="1"/>
    <col min="6927" max="6932" width="10.28515625" style="1" customWidth="1"/>
    <col min="6933" max="6933" width="10.7109375" style="1" customWidth="1"/>
    <col min="6934" max="6936" width="15.5703125" style="1" customWidth="1"/>
    <col min="6937" max="7179" width="9" style="1"/>
    <col min="7180" max="7180" width="26.85546875" style="1" customWidth="1"/>
    <col min="7181" max="7181" width="44.5703125" style="1" customWidth="1"/>
    <col min="7182" max="7182" width="12.5703125" style="1" customWidth="1"/>
    <col min="7183" max="7188" width="10.28515625" style="1" customWidth="1"/>
    <col min="7189" max="7189" width="10.7109375" style="1" customWidth="1"/>
    <col min="7190" max="7192" width="15.5703125" style="1" customWidth="1"/>
    <col min="7193" max="7435" width="9" style="1"/>
    <col min="7436" max="7436" width="26.85546875" style="1" customWidth="1"/>
    <col min="7437" max="7437" width="44.5703125" style="1" customWidth="1"/>
    <col min="7438" max="7438" width="12.5703125" style="1" customWidth="1"/>
    <col min="7439" max="7444" width="10.28515625" style="1" customWidth="1"/>
    <col min="7445" max="7445" width="10.7109375" style="1" customWidth="1"/>
    <col min="7446" max="7448" width="15.5703125" style="1" customWidth="1"/>
    <col min="7449" max="7691" width="9" style="1"/>
    <col min="7692" max="7692" width="26.85546875" style="1" customWidth="1"/>
    <col min="7693" max="7693" width="44.5703125" style="1" customWidth="1"/>
    <col min="7694" max="7694" width="12.5703125" style="1" customWidth="1"/>
    <col min="7695" max="7700" width="10.28515625" style="1" customWidth="1"/>
    <col min="7701" max="7701" width="10.7109375" style="1" customWidth="1"/>
    <col min="7702" max="7704" width="15.5703125" style="1" customWidth="1"/>
    <col min="7705" max="7947" width="9" style="1"/>
    <col min="7948" max="7948" width="26.85546875" style="1" customWidth="1"/>
    <col min="7949" max="7949" width="44.5703125" style="1" customWidth="1"/>
    <col min="7950" max="7950" width="12.5703125" style="1" customWidth="1"/>
    <col min="7951" max="7956" width="10.28515625" style="1" customWidth="1"/>
    <col min="7957" max="7957" width="10.7109375" style="1" customWidth="1"/>
    <col min="7958" max="7960" width="15.5703125" style="1" customWidth="1"/>
    <col min="7961" max="8203" width="9" style="1"/>
    <col min="8204" max="8204" width="26.85546875" style="1" customWidth="1"/>
    <col min="8205" max="8205" width="44.5703125" style="1" customWidth="1"/>
    <col min="8206" max="8206" width="12.5703125" style="1" customWidth="1"/>
    <col min="8207" max="8212" width="10.28515625" style="1" customWidth="1"/>
    <col min="8213" max="8213" width="10.7109375" style="1" customWidth="1"/>
    <col min="8214" max="8216" width="15.5703125" style="1" customWidth="1"/>
    <col min="8217" max="8459" width="9" style="1"/>
    <col min="8460" max="8460" width="26.85546875" style="1" customWidth="1"/>
    <col min="8461" max="8461" width="44.5703125" style="1" customWidth="1"/>
    <col min="8462" max="8462" width="12.5703125" style="1" customWidth="1"/>
    <col min="8463" max="8468" width="10.28515625" style="1" customWidth="1"/>
    <col min="8469" max="8469" width="10.7109375" style="1" customWidth="1"/>
    <col min="8470" max="8472" width="15.5703125" style="1" customWidth="1"/>
    <col min="8473" max="8715" width="9" style="1"/>
    <col min="8716" max="8716" width="26.85546875" style="1" customWidth="1"/>
    <col min="8717" max="8717" width="44.5703125" style="1" customWidth="1"/>
    <col min="8718" max="8718" width="12.5703125" style="1" customWidth="1"/>
    <col min="8719" max="8724" width="10.28515625" style="1" customWidth="1"/>
    <col min="8725" max="8725" width="10.7109375" style="1" customWidth="1"/>
    <col min="8726" max="8728" width="15.5703125" style="1" customWidth="1"/>
    <col min="8729" max="8971" width="9" style="1"/>
    <col min="8972" max="8972" width="26.85546875" style="1" customWidth="1"/>
    <col min="8973" max="8973" width="44.5703125" style="1" customWidth="1"/>
    <col min="8974" max="8974" width="12.5703125" style="1" customWidth="1"/>
    <col min="8975" max="8980" width="10.28515625" style="1" customWidth="1"/>
    <col min="8981" max="8981" width="10.7109375" style="1" customWidth="1"/>
    <col min="8982" max="8984" width="15.5703125" style="1" customWidth="1"/>
    <col min="8985" max="9227" width="9" style="1"/>
    <col min="9228" max="9228" width="26.85546875" style="1" customWidth="1"/>
    <col min="9229" max="9229" width="44.5703125" style="1" customWidth="1"/>
    <col min="9230" max="9230" width="12.5703125" style="1" customWidth="1"/>
    <col min="9231" max="9236" width="10.28515625" style="1" customWidth="1"/>
    <col min="9237" max="9237" width="10.7109375" style="1" customWidth="1"/>
    <col min="9238" max="9240" width="15.5703125" style="1" customWidth="1"/>
    <col min="9241" max="9483" width="9" style="1"/>
    <col min="9484" max="9484" width="26.85546875" style="1" customWidth="1"/>
    <col min="9485" max="9485" width="44.5703125" style="1" customWidth="1"/>
    <col min="9486" max="9486" width="12.5703125" style="1" customWidth="1"/>
    <col min="9487" max="9492" width="10.28515625" style="1" customWidth="1"/>
    <col min="9493" max="9493" width="10.7109375" style="1" customWidth="1"/>
    <col min="9494" max="9496" width="15.5703125" style="1" customWidth="1"/>
    <col min="9497" max="9739" width="9" style="1"/>
    <col min="9740" max="9740" width="26.85546875" style="1" customWidth="1"/>
    <col min="9741" max="9741" width="44.5703125" style="1" customWidth="1"/>
    <col min="9742" max="9742" width="12.5703125" style="1" customWidth="1"/>
    <col min="9743" max="9748" width="10.28515625" style="1" customWidth="1"/>
    <col min="9749" max="9749" width="10.7109375" style="1" customWidth="1"/>
    <col min="9750" max="9752" width="15.5703125" style="1" customWidth="1"/>
    <col min="9753" max="9995" width="9" style="1"/>
    <col min="9996" max="9996" width="26.85546875" style="1" customWidth="1"/>
    <col min="9997" max="9997" width="44.5703125" style="1" customWidth="1"/>
    <col min="9998" max="9998" width="12.5703125" style="1" customWidth="1"/>
    <col min="9999" max="10004" width="10.28515625" style="1" customWidth="1"/>
    <col min="10005" max="10005" width="10.7109375" style="1" customWidth="1"/>
    <col min="10006" max="10008" width="15.5703125" style="1" customWidth="1"/>
    <col min="10009" max="10251" width="9" style="1"/>
    <col min="10252" max="10252" width="26.85546875" style="1" customWidth="1"/>
    <col min="10253" max="10253" width="44.5703125" style="1" customWidth="1"/>
    <col min="10254" max="10254" width="12.5703125" style="1" customWidth="1"/>
    <col min="10255" max="10260" width="10.28515625" style="1" customWidth="1"/>
    <col min="10261" max="10261" width="10.7109375" style="1" customWidth="1"/>
    <col min="10262" max="10264" width="15.5703125" style="1" customWidth="1"/>
    <col min="10265" max="10507" width="9" style="1"/>
    <col min="10508" max="10508" width="26.85546875" style="1" customWidth="1"/>
    <col min="10509" max="10509" width="44.5703125" style="1" customWidth="1"/>
    <col min="10510" max="10510" width="12.5703125" style="1" customWidth="1"/>
    <col min="10511" max="10516" width="10.28515625" style="1" customWidth="1"/>
    <col min="10517" max="10517" width="10.7109375" style="1" customWidth="1"/>
    <col min="10518" max="10520" width="15.5703125" style="1" customWidth="1"/>
    <col min="10521" max="10763" width="9" style="1"/>
    <col min="10764" max="10764" width="26.85546875" style="1" customWidth="1"/>
    <col min="10765" max="10765" width="44.5703125" style="1" customWidth="1"/>
    <col min="10766" max="10766" width="12.5703125" style="1" customWidth="1"/>
    <col min="10767" max="10772" width="10.28515625" style="1" customWidth="1"/>
    <col min="10773" max="10773" width="10.7109375" style="1" customWidth="1"/>
    <col min="10774" max="10776" width="15.5703125" style="1" customWidth="1"/>
    <col min="10777" max="11019" width="9" style="1"/>
    <col min="11020" max="11020" width="26.85546875" style="1" customWidth="1"/>
    <col min="11021" max="11021" width="44.5703125" style="1" customWidth="1"/>
    <col min="11022" max="11022" width="12.5703125" style="1" customWidth="1"/>
    <col min="11023" max="11028" width="10.28515625" style="1" customWidth="1"/>
    <col min="11029" max="11029" width="10.7109375" style="1" customWidth="1"/>
    <col min="11030" max="11032" width="15.5703125" style="1" customWidth="1"/>
    <col min="11033" max="11275" width="9" style="1"/>
    <col min="11276" max="11276" width="26.85546875" style="1" customWidth="1"/>
    <col min="11277" max="11277" width="44.5703125" style="1" customWidth="1"/>
    <col min="11278" max="11278" width="12.5703125" style="1" customWidth="1"/>
    <col min="11279" max="11284" width="10.28515625" style="1" customWidth="1"/>
    <col min="11285" max="11285" width="10.7109375" style="1" customWidth="1"/>
    <col min="11286" max="11288" width="15.5703125" style="1" customWidth="1"/>
    <col min="11289" max="11531" width="9" style="1"/>
    <col min="11532" max="11532" width="26.85546875" style="1" customWidth="1"/>
    <col min="11533" max="11533" width="44.5703125" style="1" customWidth="1"/>
    <col min="11534" max="11534" width="12.5703125" style="1" customWidth="1"/>
    <col min="11535" max="11540" width="10.28515625" style="1" customWidth="1"/>
    <col min="11541" max="11541" width="10.7109375" style="1" customWidth="1"/>
    <col min="11542" max="11544" width="15.5703125" style="1" customWidth="1"/>
    <col min="11545" max="11787" width="9" style="1"/>
    <col min="11788" max="11788" width="26.85546875" style="1" customWidth="1"/>
    <col min="11789" max="11789" width="44.5703125" style="1" customWidth="1"/>
    <col min="11790" max="11790" width="12.5703125" style="1" customWidth="1"/>
    <col min="11791" max="11796" width="10.28515625" style="1" customWidth="1"/>
    <col min="11797" max="11797" width="10.7109375" style="1" customWidth="1"/>
    <col min="11798" max="11800" width="15.5703125" style="1" customWidth="1"/>
    <col min="11801" max="12043" width="9" style="1"/>
    <col min="12044" max="12044" width="26.85546875" style="1" customWidth="1"/>
    <col min="12045" max="12045" width="44.5703125" style="1" customWidth="1"/>
    <col min="12046" max="12046" width="12.5703125" style="1" customWidth="1"/>
    <col min="12047" max="12052" width="10.28515625" style="1" customWidth="1"/>
    <col min="12053" max="12053" width="10.7109375" style="1" customWidth="1"/>
    <col min="12054" max="12056" width="15.5703125" style="1" customWidth="1"/>
    <col min="12057" max="12299" width="9" style="1"/>
    <col min="12300" max="12300" width="26.85546875" style="1" customWidth="1"/>
    <col min="12301" max="12301" width="44.5703125" style="1" customWidth="1"/>
    <col min="12302" max="12302" width="12.5703125" style="1" customWidth="1"/>
    <col min="12303" max="12308" width="10.28515625" style="1" customWidth="1"/>
    <col min="12309" max="12309" width="10.7109375" style="1" customWidth="1"/>
    <col min="12310" max="12312" width="15.5703125" style="1" customWidth="1"/>
    <col min="12313" max="12555" width="9" style="1"/>
    <col min="12556" max="12556" width="26.85546875" style="1" customWidth="1"/>
    <col min="12557" max="12557" width="44.5703125" style="1" customWidth="1"/>
    <col min="12558" max="12558" width="12.5703125" style="1" customWidth="1"/>
    <col min="12559" max="12564" width="10.28515625" style="1" customWidth="1"/>
    <col min="12565" max="12565" width="10.7109375" style="1" customWidth="1"/>
    <col min="12566" max="12568" width="15.5703125" style="1" customWidth="1"/>
    <col min="12569" max="12811" width="9" style="1"/>
    <col min="12812" max="12812" width="26.85546875" style="1" customWidth="1"/>
    <col min="12813" max="12813" width="44.5703125" style="1" customWidth="1"/>
    <col min="12814" max="12814" width="12.5703125" style="1" customWidth="1"/>
    <col min="12815" max="12820" width="10.28515625" style="1" customWidth="1"/>
    <col min="12821" max="12821" width="10.7109375" style="1" customWidth="1"/>
    <col min="12822" max="12824" width="15.5703125" style="1" customWidth="1"/>
    <col min="12825" max="13067" width="9" style="1"/>
    <col min="13068" max="13068" width="26.85546875" style="1" customWidth="1"/>
    <col min="13069" max="13069" width="44.5703125" style="1" customWidth="1"/>
    <col min="13070" max="13070" width="12.5703125" style="1" customWidth="1"/>
    <col min="13071" max="13076" width="10.28515625" style="1" customWidth="1"/>
    <col min="13077" max="13077" width="10.7109375" style="1" customWidth="1"/>
    <col min="13078" max="13080" width="15.5703125" style="1" customWidth="1"/>
    <col min="13081" max="13323" width="9" style="1"/>
    <col min="13324" max="13324" width="26.85546875" style="1" customWidth="1"/>
    <col min="13325" max="13325" width="44.5703125" style="1" customWidth="1"/>
    <col min="13326" max="13326" width="12.5703125" style="1" customWidth="1"/>
    <col min="13327" max="13332" width="10.28515625" style="1" customWidth="1"/>
    <col min="13333" max="13333" width="10.7109375" style="1" customWidth="1"/>
    <col min="13334" max="13336" width="15.5703125" style="1" customWidth="1"/>
    <col min="13337" max="13579" width="9" style="1"/>
    <col min="13580" max="13580" width="26.85546875" style="1" customWidth="1"/>
    <col min="13581" max="13581" width="44.5703125" style="1" customWidth="1"/>
    <col min="13582" max="13582" width="12.5703125" style="1" customWidth="1"/>
    <col min="13583" max="13588" width="10.28515625" style="1" customWidth="1"/>
    <col min="13589" max="13589" width="10.7109375" style="1" customWidth="1"/>
    <col min="13590" max="13592" width="15.5703125" style="1" customWidth="1"/>
    <col min="13593" max="13835" width="9" style="1"/>
    <col min="13836" max="13836" width="26.85546875" style="1" customWidth="1"/>
    <col min="13837" max="13837" width="44.5703125" style="1" customWidth="1"/>
    <col min="13838" max="13838" width="12.5703125" style="1" customWidth="1"/>
    <col min="13839" max="13844" width="10.28515625" style="1" customWidth="1"/>
    <col min="13845" max="13845" width="10.7109375" style="1" customWidth="1"/>
    <col min="13846" max="13848" width="15.5703125" style="1" customWidth="1"/>
    <col min="13849" max="14091" width="9" style="1"/>
    <col min="14092" max="14092" width="26.85546875" style="1" customWidth="1"/>
    <col min="14093" max="14093" width="44.5703125" style="1" customWidth="1"/>
    <col min="14094" max="14094" width="12.5703125" style="1" customWidth="1"/>
    <col min="14095" max="14100" width="10.28515625" style="1" customWidth="1"/>
    <col min="14101" max="14101" width="10.7109375" style="1" customWidth="1"/>
    <col min="14102" max="14104" width="15.5703125" style="1" customWidth="1"/>
    <col min="14105" max="14347" width="9" style="1"/>
    <col min="14348" max="14348" width="26.85546875" style="1" customWidth="1"/>
    <col min="14349" max="14349" width="44.5703125" style="1" customWidth="1"/>
    <col min="14350" max="14350" width="12.5703125" style="1" customWidth="1"/>
    <col min="14351" max="14356" width="10.28515625" style="1" customWidth="1"/>
    <col min="14357" max="14357" width="10.7109375" style="1" customWidth="1"/>
    <col min="14358" max="14360" width="15.5703125" style="1" customWidth="1"/>
    <col min="14361" max="14603" width="9" style="1"/>
    <col min="14604" max="14604" width="26.85546875" style="1" customWidth="1"/>
    <col min="14605" max="14605" width="44.5703125" style="1" customWidth="1"/>
    <col min="14606" max="14606" width="12.5703125" style="1" customWidth="1"/>
    <col min="14607" max="14612" width="10.28515625" style="1" customWidth="1"/>
    <col min="14613" max="14613" width="10.7109375" style="1" customWidth="1"/>
    <col min="14614" max="14616" width="15.5703125" style="1" customWidth="1"/>
    <col min="14617" max="14859" width="9" style="1"/>
    <col min="14860" max="14860" width="26.85546875" style="1" customWidth="1"/>
    <col min="14861" max="14861" width="44.5703125" style="1" customWidth="1"/>
    <col min="14862" max="14862" width="12.5703125" style="1" customWidth="1"/>
    <col min="14863" max="14868" width="10.28515625" style="1" customWidth="1"/>
    <col min="14869" max="14869" width="10.7109375" style="1" customWidth="1"/>
    <col min="14870" max="14872" width="15.5703125" style="1" customWidth="1"/>
    <col min="14873" max="15115" width="9" style="1"/>
    <col min="15116" max="15116" width="26.85546875" style="1" customWidth="1"/>
    <col min="15117" max="15117" width="44.5703125" style="1" customWidth="1"/>
    <col min="15118" max="15118" width="12.5703125" style="1" customWidth="1"/>
    <col min="15119" max="15124" width="10.28515625" style="1" customWidth="1"/>
    <col min="15125" max="15125" width="10.7109375" style="1" customWidth="1"/>
    <col min="15126" max="15128" width="15.5703125" style="1" customWidth="1"/>
    <col min="15129" max="15371" width="9" style="1"/>
    <col min="15372" max="15372" width="26.85546875" style="1" customWidth="1"/>
    <col min="15373" max="15373" width="44.5703125" style="1" customWidth="1"/>
    <col min="15374" max="15374" width="12.5703125" style="1" customWidth="1"/>
    <col min="15375" max="15380" width="10.28515625" style="1" customWidth="1"/>
    <col min="15381" max="15381" width="10.7109375" style="1" customWidth="1"/>
    <col min="15382" max="15384" width="15.5703125" style="1" customWidth="1"/>
    <col min="15385" max="15627" width="9" style="1"/>
    <col min="15628" max="15628" width="26.85546875" style="1" customWidth="1"/>
    <col min="15629" max="15629" width="44.5703125" style="1" customWidth="1"/>
    <col min="15630" max="15630" width="12.5703125" style="1" customWidth="1"/>
    <col min="15631" max="15636" width="10.28515625" style="1" customWidth="1"/>
    <col min="15637" max="15637" width="10.7109375" style="1" customWidth="1"/>
    <col min="15638" max="15640" width="15.5703125" style="1" customWidth="1"/>
    <col min="15641" max="15883" width="9" style="1"/>
    <col min="15884" max="15884" width="26.85546875" style="1" customWidth="1"/>
    <col min="15885" max="15885" width="44.5703125" style="1" customWidth="1"/>
    <col min="15886" max="15886" width="12.5703125" style="1" customWidth="1"/>
    <col min="15887" max="15892" width="10.28515625" style="1" customWidth="1"/>
    <col min="15893" max="15893" width="10.7109375" style="1" customWidth="1"/>
    <col min="15894" max="15896" width="15.5703125" style="1" customWidth="1"/>
    <col min="15897" max="16139" width="9" style="1"/>
    <col min="16140" max="16140" width="26.85546875" style="1" customWidth="1"/>
    <col min="16141" max="16141" width="44.5703125" style="1" customWidth="1"/>
    <col min="16142" max="16142" width="12.5703125" style="1" customWidth="1"/>
    <col min="16143" max="16148" width="10.28515625" style="1" customWidth="1"/>
    <col min="16149" max="16149" width="10.7109375" style="1" customWidth="1"/>
    <col min="16150" max="16152" width="15.5703125" style="1" customWidth="1"/>
    <col min="16153" max="16384" width="9" style="1"/>
  </cols>
  <sheetData>
    <row r="1" spans="1:40" ht="76.5" customHeight="1" x14ac:dyDescent="0.2">
      <c r="A1" s="66" t="s">
        <v>263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</row>
    <row r="2" spans="1:40" ht="78.75" x14ac:dyDescent="0.35">
      <c r="A2" s="13" t="s">
        <v>1</v>
      </c>
      <c r="B2" s="13" t="s">
        <v>235</v>
      </c>
      <c r="C2" s="14" t="s">
        <v>139</v>
      </c>
      <c r="D2" s="15" t="s">
        <v>104</v>
      </c>
      <c r="E2" s="16" t="s">
        <v>105</v>
      </c>
      <c r="F2" s="17" t="s">
        <v>164</v>
      </c>
      <c r="G2" s="18" t="s">
        <v>106</v>
      </c>
      <c r="H2" s="17" t="s">
        <v>107</v>
      </c>
      <c r="I2" s="18" t="s">
        <v>106</v>
      </c>
      <c r="J2" s="15" t="s">
        <v>104</v>
      </c>
      <c r="K2" s="18" t="s">
        <v>106</v>
      </c>
      <c r="L2" s="19" t="s">
        <v>108</v>
      </c>
      <c r="M2" s="15" t="s">
        <v>104</v>
      </c>
      <c r="N2" s="17" t="s">
        <v>107</v>
      </c>
      <c r="O2" s="19" t="s">
        <v>108</v>
      </c>
      <c r="P2" s="15" t="s">
        <v>104</v>
      </c>
      <c r="Q2" s="15" t="s">
        <v>104</v>
      </c>
      <c r="R2" s="15" t="s">
        <v>104</v>
      </c>
      <c r="S2" s="15" t="s">
        <v>104</v>
      </c>
      <c r="T2" s="15" t="s">
        <v>104</v>
      </c>
      <c r="U2" s="13" t="s">
        <v>8</v>
      </c>
      <c r="V2" s="13" t="s">
        <v>250</v>
      </c>
      <c r="W2" s="13" t="s">
        <v>251</v>
      </c>
      <c r="X2" s="52"/>
      <c r="Y2" s="52" t="s">
        <v>233</v>
      </c>
      <c r="Z2" s="52" t="s">
        <v>234</v>
      </c>
      <c r="AA2" s="52" t="s">
        <v>8</v>
      </c>
      <c r="AB2" s="52" t="s">
        <v>237</v>
      </c>
      <c r="AC2" s="52" t="s">
        <v>238</v>
      </c>
      <c r="AD2" s="52"/>
      <c r="AE2" s="53"/>
      <c r="AF2" s="53"/>
      <c r="AG2" s="53"/>
      <c r="AH2" s="53"/>
      <c r="AI2" s="13" t="s">
        <v>261</v>
      </c>
      <c r="AJ2" s="13" t="s">
        <v>265</v>
      </c>
      <c r="AK2" s="6"/>
      <c r="AL2" s="6"/>
      <c r="AM2" s="6"/>
      <c r="AN2" s="6"/>
    </row>
    <row r="3" spans="1:40" x14ac:dyDescent="0.35">
      <c r="A3" s="67" t="s">
        <v>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"/>
      <c r="AL3" s="6"/>
      <c r="AM3" s="6"/>
      <c r="AN3" s="6"/>
    </row>
    <row r="4" spans="1:40" ht="31.5" x14ac:dyDescent="0.35">
      <c r="A4" s="29" t="s">
        <v>10</v>
      </c>
      <c r="B4" s="30" t="str">
        <f>'[1]Ma-1'!B1:H1</f>
        <v>Munkaasztal</v>
      </c>
      <c r="C4" s="31" t="s">
        <v>147</v>
      </c>
      <c r="D4" s="32">
        <v>0</v>
      </c>
      <c r="E4" s="32">
        <v>0</v>
      </c>
      <c r="F4" s="32">
        <v>17</v>
      </c>
      <c r="G4" s="32">
        <v>24</v>
      </c>
      <c r="H4" s="32">
        <v>0</v>
      </c>
      <c r="I4" s="32">
        <v>56</v>
      </c>
      <c r="J4" s="32">
        <v>23</v>
      </c>
      <c r="K4" s="32">
        <v>41</v>
      </c>
      <c r="L4" s="32">
        <v>82</v>
      </c>
      <c r="M4" s="32">
        <v>2</v>
      </c>
      <c r="N4" s="32">
        <v>0</v>
      </c>
      <c r="O4" s="32">
        <v>56</v>
      </c>
      <c r="P4" s="32">
        <v>5</v>
      </c>
      <c r="Q4" s="32">
        <v>9</v>
      </c>
      <c r="R4" s="32">
        <v>16</v>
      </c>
      <c r="S4" s="32">
        <v>18</v>
      </c>
      <c r="T4" s="32">
        <v>22</v>
      </c>
      <c r="U4" s="33">
        <f>SUM(D4:T4)</f>
        <v>371</v>
      </c>
      <c r="V4" s="9">
        <f>U4-W4</f>
        <v>371</v>
      </c>
      <c r="W4" s="9">
        <v>0</v>
      </c>
      <c r="X4" s="34"/>
      <c r="Y4" s="24">
        <v>54800</v>
      </c>
      <c r="Z4" s="24">
        <f>Y4*1.05</f>
        <v>57540</v>
      </c>
      <c r="AA4" s="24">
        <f>U4*Z4</f>
        <v>21347340</v>
      </c>
      <c r="AB4" s="24">
        <f>V4*Z4</f>
        <v>21347340</v>
      </c>
      <c r="AC4" s="24">
        <f>W4*Z4</f>
        <v>0</v>
      </c>
      <c r="AD4" s="24"/>
      <c r="AE4" s="24"/>
      <c r="AF4" s="24"/>
      <c r="AG4" s="24"/>
      <c r="AH4" s="24"/>
      <c r="AI4" s="71"/>
      <c r="AJ4" s="10">
        <f>V4*AI4</f>
        <v>0</v>
      </c>
      <c r="AK4" s="6"/>
      <c r="AL4" s="6"/>
      <c r="AM4" s="6"/>
      <c r="AN4" s="6"/>
    </row>
    <row r="5" spans="1:40" ht="31.5" x14ac:dyDescent="0.35">
      <c r="A5" s="29" t="s">
        <v>11</v>
      </c>
      <c r="B5" s="30" t="str">
        <f>'[1]Ma-2'!B1:H1</f>
        <v>Munkaasztal</v>
      </c>
      <c r="C5" s="31" t="s">
        <v>148</v>
      </c>
      <c r="D5" s="32">
        <v>0</v>
      </c>
      <c r="E5" s="32">
        <v>0</v>
      </c>
      <c r="F5" s="32">
        <v>1</v>
      </c>
      <c r="G5" s="32">
        <v>46</v>
      </c>
      <c r="H5" s="32">
        <v>0</v>
      </c>
      <c r="I5" s="32">
        <v>72</v>
      </c>
      <c r="J5" s="32">
        <v>11</v>
      </c>
      <c r="K5" s="32">
        <v>6</v>
      </c>
      <c r="L5" s="32">
        <v>21</v>
      </c>
      <c r="M5" s="32">
        <v>0</v>
      </c>
      <c r="N5" s="32">
        <v>0</v>
      </c>
      <c r="O5" s="32">
        <v>0</v>
      </c>
      <c r="P5" s="32">
        <v>43</v>
      </c>
      <c r="Q5" s="32">
        <v>63</v>
      </c>
      <c r="R5" s="32">
        <v>16</v>
      </c>
      <c r="S5" s="32">
        <v>32</v>
      </c>
      <c r="T5" s="32">
        <v>28</v>
      </c>
      <c r="U5" s="33">
        <f>SUM(D5:T5)</f>
        <v>339</v>
      </c>
      <c r="V5" s="9">
        <f>U5-W5</f>
        <v>339</v>
      </c>
      <c r="W5" s="9">
        <v>0</v>
      </c>
      <c r="X5" s="24"/>
      <c r="Y5" s="24">
        <v>52700</v>
      </c>
      <c r="Z5" s="24">
        <f t="shared" ref="Z5:Z75" si="0">Y5*1.05</f>
        <v>55335</v>
      </c>
      <c r="AA5" s="24">
        <f t="shared" ref="AA5:AA75" si="1">U5*Z5</f>
        <v>18758565</v>
      </c>
      <c r="AB5" s="24">
        <f t="shared" ref="AB5:AB75" si="2">V5*Z5</f>
        <v>18758565</v>
      </c>
      <c r="AC5" s="24">
        <f t="shared" ref="AC5:AC75" si="3">W5*Z5</f>
        <v>0</v>
      </c>
      <c r="AD5" s="24"/>
      <c r="AE5" s="24"/>
      <c r="AF5" s="24"/>
      <c r="AG5" s="24"/>
      <c r="AH5" s="24"/>
      <c r="AI5" s="71"/>
      <c r="AJ5" s="10">
        <f t="shared" ref="AJ5:AJ10" si="4">V5*AI5</f>
        <v>0</v>
      </c>
      <c r="AK5" s="6"/>
      <c r="AL5" s="6"/>
      <c r="AM5" s="6"/>
      <c r="AN5" s="6"/>
    </row>
    <row r="6" spans="1:40" ht="31.5" x14ac:dyDescent="0.35">
      <c r="A6" s="29" t="s">
        <v>12</v>
      </c>
      <c r="B6" s="30" t="s">
        <v>168</v>
      </c>
      <c r="C6" s="31" t="s">
        <v>167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1</v>
      </c>
      <c r="M6" s="32">
        <v>0</v>
      </c>
      <c r="N6" s="32">
        <v>0</v>
      </c>
      <c r="O6" s="32">
        <v>0</v>
      </c>
      <c r="P6" s="32">
        <v>0</v>
      </c>
      <c r="Q6" s="32">
        <v>4</v>
      </c>
      <c r="R6" s="32">
        <v>0</v>
      </c>
      <c r="S6" s="32">
        <v>0</v>
      </c>
      <c r="T6" s="32">
        <v>0</v>
      </c>
      <c r="U6" s="33">
        <f>SUM(D6:T6)</f>
        <v>5</v>
      </c>
      <c r="V6" s="9">
        <f>U6-W6</f>
        <v>5</v>
      </c>
      <c r="W6" s="9">
        <v>0</v>
      </c>
      <c r="X6" s="24"/>
      <c r="Y6" s="24">
        <v>78900</v>
      </c>
      <c r="Z6" s="24">
        <f t="shared" si="0"/>
        <v>82845</v>
      </c>
      <c r="AA6" s="24">
        <f t="shared" si="1"/>
        <v>414225</v>
      </c>
      <c r="AB6" s="24">
        <f t="shared" si="2"/>
        <v>414225</v>
      </c>
      <c r="AC6" s="24">
        <f t="shared" si="3"/>
        <v>0</v>
      </c>
      <c r="AD6" s="24"/>
      <c r="AE6" s="24"/>
      <c r="AF6" s="24"/>
      <c r="AG6" s="24"/>
      <c r="AH6" s="24"/>
      <c r="AI6" s="71"/>
      <c r="AJ6" s="10">
        <f t="shared" si="4"/>
        <v>0</v>
      </c>
      <c r="AK6" s="6"/>
      <c r="AL6" s="6"/>
      <c r="AM6" s="6"/>
      <c r="AN6" s="6"/>
    </row>
    <row r="7" spans="1:40" ht="31.5" x14ac:dyDescent="0.35">
      <c r="A7" s="29" t="s">
        <v>161</v>
      </c>
      <c r="B7" s="30" t="s">
        <v>0</v>
      </c>
      <c r="C7" s="31" t="s">
        <v>149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10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5</v>
      </c>
      <c r="R7" s="32">
        <v>2</v>
      </c>
      <c r="S7" s="32">
        <v>1</v>
      </c>
      <c r="T7" s="32">
        <v>1</v>
      </c>
      <c r="U7" s="33">
        <f>SUM(D7:T7)</f>
        <v>19</v>
      </c>
      <c r="V7" s="9">
        <f>U7-W7</f>
        <v>19</v>
      </c>
      <c r="W7" s="9">
        <v>0</v>
      </c>
      <c r="X7" s="24"/>
      <c r="Y7" s="24">
        <v>47700</v>
      </c>
      <c r="Z7" s="24">
        <f t="shared" si="0"/>
        <v>50085</v>
      </c>
      <c r="AA7" s="24">
        <f t="shared" si="1"/>
        <v>951615</v>
      </c>
      <c r="AB7" s="24">
        <f t="shared" si="2"/>
        <v>951615</v>
      </c>
      <c r="AC7" s="24">
        <f t="shared" si="3"/>
        <v>0</v>
      </c>
      <c r="AD7" s="24"/>
      <c r="AE7" s="24"/>
      <c r="AF7" s="24"/>
      <c r="AG7" s="24"/>
      <c r="AH7" s="24"/>
      <c r="AI7" s="71"/>
      <c r="AJ7" s="10">
        <f t="shared" si="4"/>
        <v>0</v>
      </c>
      <c r="AK7" s="6"/>
      <c r="AL7" s="6"/>
      <c r="AM7" s="6"/>
      <c r="AN7" s="6"/>
    </row>
    <row r="8" spans="1:40" ht="21" customHeight="1" x14ac:dyDescent="0.35">
      <c r="A8" s="62" t="s">
        <v>252</v>
      </c>
      <c r="B8" s="62"/>
      <c r="C8" s="54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6"/>
      <c r="V8" s="11">
        <f>SUM(V4:V7)</f>
        <v>734</v>
      </c>
      <c r="W8" s="11">
        <f>SUM(W4:W7)</f>
        <v>0</v>
      </c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50"/>
      <c r="AJ8" s="50">
        <f>SUM(AJ4:AJ7)</f>
        <v>0</v>
      </c>
      <c r="AK8" s="6"/>
      <c r="AL8" s="6"/>
      <c r="AM8" s="6"/>
      <c r="AN8" s="6"/>
    </row>
    <row r="9" spans="1:40" ht="15.75" customHeight="1" x14ac:dyDescent="0.35">
      <c r="A9" s="65" t="s">
        <v>15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"/>
      <c r="AL9" s="6"/>
      <c r="AM9" s="6"/>
      <c r="AN9" s="6"/>
    </row>
    <row r="10" spans="1:40" ht="31.5" x14ac:dyDescent="0.35">
      <c r="A10" s="29" t="s">
        <v>16</v>
      </c>
      <c r="B10" s="30" t="str">
        <f>'[1]Ko-1'!B1:H1</f>
        <v>Konténer</v>
      </c>
      <c r="C10" s="35" t="s">
        <v>169</v>
      </c>
      <c r="D10" s="32">
        <v>0</v>
      </c>
      <c r="E10" s="32">
        <v>0</v>
      </c>
      <c r="F10" s="32">
        <v>15</v>
      </c>
      <c r="G10" s="32">
        <v>69</v>
      </c>
      <c r="H10" s="32">
        <v>0</v>
      </c>
      <c r="I10" s="32">
        <v>117</v>
      </c>
      <c r="J10" s="32">
        <v>38</v>
      </c>
      <c r="K10" s="32">
        <v>46</v>
      </c>
      <c r="L10" s="32">
        <v>92</v>
      </c>
      <c r="M10" s="32">
        <v>4</v>
      </c>
      <c r="N10" s="32">
        <v>0</v>
      </c>
      <c r="O10" s="32">
        <v>56</v>
      </c>
      <c r="P10" s="32">
        <v>52</v>
      </c>
      <c r="Q10" s="32">
        <v>80</v>
      </c>
      <c r="R10" s="32">
        <v>36</v>
      </c>
      <c r="S10" s="32">
        <v>51</v>
      </c>
      <c r="T10" s="32">
        <v>51</v>
      </c>
      <c r="U10" s="33">
        <f>SUM(D10:T10)</f>
        <v>707</v>
      </c>
      <c r="V10" s="9">
        <f>U10-W10</f>
        <v>707</v>
      </c>
      <c r="W10" s="9">
        <v>0</v>
      </c>
      <c r="X10" s="34"/>
      <c r="Y10" s="24">
        <v>32900</v>
      </c>
      <c r="Z10" s="24">
        <f t="shared" si="0"/>
        <v>34545</v>
      </c>
      <c r="AA10" s="24">
        <f t="shared" si="1"/>
        <v>24423315</v>
      </c>
      <c r="AB10" s="24">
        <f t="shared" si="2"/>
        <v>24423315</v>
      </c>
      <c r="AC10" s="24">
        <f t="shared" si="3"/>
        <v>0</v>
      </c>
      <c r="AD10" s="24"/>
      <c r="AE10" s="24"/>
      <c r="AF10" s="24"/>
      <c r="AG10" s="24"/>
      <c r="AH10" s="24"/>
      <c r="AI10" s="71"/>
      <c r="AJ10" s="10">
        <f t="shared" si="4"/>
        <v>0</v>
      </c>
      <c r="AK10" s="6"/>
      <c r="AL10" s="6"/>
      <c r="AM10" s="6"/>
      <c r="AN10" s="6"/>
    </row>
    <row r="11" spans="1:40" ht="31.5" hidden="1" x14ac:dyDescent="0.35">
      <c r="A11" s="29" t="s">
        <v>133</v>
      </c>
      <c r="B11" s="30" t="s">
        <v>132</v>
      </c>
      <c r="C11" s="35" t="s">
        <v>170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3">
        <f>SUM(D11:T11)</f>
        <v>0</v>
      </c>
      <c r="V11" s="33">
        <f>U11-W11</f>
        <v>0</v>
      </c>
      <c r="W11" s="37">
        <v>0</v>
      </c>
      <c r="X11" s="24"/>
      <c r="Y11" s="24"/>
      <c r="Z11" s="24">
        <f t="shared" si="0"/>
        <v>0</v>
      </c>
      <c r="AA11" s="24">
        <f t="shared" si="1"/>
        <v>0</v>
      </c>
      <c r="AB11" s="24">
        <f t="shared" si="2"/>
        <v>0</v>
      </c>
      <c r="AC11" s="24">
        <f t="shared" si="3"/>
        <v>0</v>
      </c>
      <c r="AD11" s="24"/>
      <c r="AE11" s="24"/>
      <c r="AF11" s="24"/>
      <c r="AG11" s="24"/>
      <c r="AH11" s="24"/>
      <c r="AI11" s="28"/>
      <c r="AJ11" s="28">
        <f t="shared" ref="AJ11:AJ19" si="5">V11*AI11</f>
        <v>0</v>
      </c>
      <c r="AK11" s="6"/>
      <c r="AL11" s="6"/>
      <c r="AM11" s="6"/>
      <c r="AN11" s="6"/>
    </row>
    <row r="12" spans="1:40" ht="21" customHeight="1" x14ac:dyDescent="0.35">
      <c r="A12" s="62" t="s">
        <v>253</v>
      </c>
      <c r="B12" s="62"/>
      <c r="C12" s="57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6"/>
      <c r="V12" s="11">
        <f>SUM(V10:V11)</f>
        <v>707</v>
      </c>
      <c r="W12" s="11">
        <f>SUM(W10:W11)</f>
        <v>0</v>
      </c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58"/>
      <c r="AJ12" s="50">
        <f>SUM(AJ10:AJ11)</f>
        <v>0</v>
      </c>
      <c r="AK12" s="6"/>
      <c r="AL12" s="6"/>
      <c r="AM12" s="6"/>
      <c r="AN12" s="6"/>
    </row>
    <row r="13" spans="1:40" ht="16.5" customHeight="1" x14ac:dyDescent="0.35">
      <c r="A13" s="65" t="s">
        <v>13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"/>
      <c r="AL13" s="6"/>
      <c r="AM13" s="6"/>
      <c r="AN13" s="6"/>
    </row>
    <row r="14" spans="1:40" ht="47.25" x14ac:dyDescent="0.35">
      <c r="A14" s="29" t="s">
        <v>14</v>
      </c>
      <c r="B14" s="30" t="s">
        <v>171</v>
      </c>
      <c r="C14" s="35" t="s">
        <v>241</v>
      </c>
      <c r="D14" s="32">
        <v>0</v>
      </c>
      <c r="E14" s="32">
        <v>0</v>
      </c>
      <c r="F14" s="32">
        <v>18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3">
        <f t="shared" ref="U14:U19" si="6">SUM(D14:T14)</f>
        <v>18</v>
      </c>
      <c r="V14" s="9">
        <f t="shared" ref="V14:V19" si="7">U14-W14</f>
        <v>18</v>
      </c>
      <c r="W14" s="9">
        <v>0</v>
      </c>
      <c r="X14" s="24"/>
      <c r="Y14" s="24">
        <v>31800</v>
      </c>
      <c r="Z14" s="24">
        <f t="shared" si="0"/>
        <v>33390</v>
      </c>
      <c r="AA14" s="24">
        <f t="shared" si="1"/>
        <v>601020</v>
      </c>
      <c r="AB14" s="24">
        <f t="shared" si="2"/>
        <v>601020</v>
      </c>
      <c r="AC14" s="24">
        <f t="shared" si="3"/>
        <v>0</v>
      </c>
      <c r="AD14" s="24"/>
      <c r="AE14" s="24"/>
      <c r="AF14" s="24"/>
      <c r="AG14" s="24"/>
      <c r="AH14" s="24"/>
      <c r="AI14" s="71"/>
      <c r="AJ14" s="10">
        <f t="shared" ref="AJ14:AJ17" si="8">V14*AI14</f>
        <v>0</v>
      </c>
      <c r="AK14" s="6"/>
      <c r="AL14" s="6"/>
      <c r="AM14" s="6"/>
      <c r="AN14" s="6"/>
    </row>
    <row r="15" spans="1:40" ht="47.25" x14ac:dyDescent="0.35">
      <c r="A15" s="29" t="s">
        <v>92</v>
      </c>
      <c r="B15" s="30" t="s">
        <v>172</v>
      </c>
      <c r="C15" s="35" t="s">
        <v>242</v>
      </c>
      <c r="D15" s="32">
        <v>0</v>
      </c>
      <c r="E15" s="32">
        <v>0</v>
      </c>
      <c r="F15" s="32">
        <v>36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3">
        <f t="shared" si="6"/>
        <v>36</v>
      </c>
      <c r="V15" s="9">
        <f t="shared" si="7"/>
        <v>36</v>
      </c>
      <c r="W15" s="9">
        <v>0</v>
      </c>
      <c r="X15" s="24"/>
      <c r="Y15" s="24">
        <v>27800</v>
      </c>
      <c r="Z15" s="24">
        <f t="shared" si="0"/>
        <v>29190</v>
      </c>
      <c r="AA15" s="24">
        <f t="shared" si="1"/>
        <v>1050840</v>
      </c>
      <c r="AB15" s="24">
        <f t="shared" si="2"/>
        <v>1050840</v>
      </c>
      <c r="AC15" s="24">
        <f t="shared" si="3"/>
        <v>0</v>
      </c>
      <c r="AD15" s="24"/>
      <c r="AE15" s="24"/>
      <c r="AF15" s="24"/>
      <c r="AG15" s="24"/>
      <c r="AH15" s="24"/>
      <c r="AI15" s="71"/>
      <c r="AJ15" s="10">
        <f t="shared" si="8"/>
        <v>0</v>
      </c>
      <c r="AK15" s="6"/>
      <c r="AL15" s="6"/>
      <c r="AM15" s="6"/>
      <c r="AN15" s="6"/>
    </row>
    <row r="16" spans="1:40" ht="47.25" x14ac:dyDescent="0.35">
      <c r="A16" s="29" t="s">
        <v>93</v>
      </c>
      <c r="B16" s="30" t="s">
        <v>134</v>
      </c>
      <c r="C16" s="35" t="s">
        <v>173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4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3">
        <f t="shared" si="6"/>
        <v>4</v>
      </c>
      <c r="V16" s="9">
        <f t="shared" si="7"/>
        <v>4</v>
      </c>
      <c r="W16" s="9">
        <v>0</v>
      </c>
      <c r="X16" s="24"/>
      <c r="Y16" s="24">
        <v>87500</v>
      </c>
      <c r="Z16" s="24">
        <f t="shared" si="0"/>
        <v>91875</v>
      </c>
      <c r="AA16" s="24">
        <f t="shared" si="1"/>
        <v>367500</v>
      </c>
      <c r="AB16" s="24">
        <f t="shared" si="2"/>
        <v>367500</v>
      </c>
      <c r="AC16" s="24">
        <f t="shared" si="3"/>
        <v>0</v>
      </c>
      <c r="AD16" s="24"/>
      <c r="AE16" s="24"/>
      <c r="AF16" s="24"/>
      <c r="AG16" s="24"/>
      <c r="AH16" s="24"/>
      <c r="AI16" s="71"/>
      <c r="AJ16" s="10">
        <f t="shared" si="8"/>
        <v>0</v>
      </c>
      <c r="AK16" s="6"/>
      <c r="AL16" s="6"/>
      <c r="AM16" s="6"/>
      <c r="AN16" s="6"/>
    </row>
    <row r="17" spans="1:40" ht="47.25" x14ac:dyDescent="0.35">
      <c r="A17" s="29" t="s">
        <v>94</v>
      </c>
      <c r="B17" s="30" t="s">
        <v>134</v>
      </c>
      <c r="C17" s="35" t="s">
        <v>174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1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3">
        <f t="shared" si="6"/>
        <v>1</v>
      </c>
      <c r="V17" s="9">
        <f t="shared" si="7"/>
        <v>1</v>
      </c>
      <c r="W17" s="9">
        <v>0</v>
      </c>
      <c r="X17" s="24"/>
      <c r="Y17" s="24">
        <v>71400</v>
      </c>
      <c r="Z17" s="24">
        <f t="shared" si="0"/>
        <v>74970</v>
      </c>
      <c r="AA17" s="24">
        <f t="shared" si="1"/>
        <v>74970</v>
      </c>
      <c r="AB17" s="24">
        <f t="shared" si="2"/>
        <v>74970</v>
      </c>
      <c r="AC17" s="24">
        <f t="shared" si="3"/>
        <v>0</v>
      </c>
      <c r="AD17" s="24"/>
      <c r="AE17" s="24"/>
      <c r="AF17" s="24"/>
      <c r="AG17" s="24"/>
      <c r="AH17" s="24"/>
      <c r="AI17" s="71"/>
      <c r="AJ17" s="10">
        <f t="shared" si="8"/>
        <v>0</v>
      </c>
      <c r="AK17" s="6"/>
      <c r="AL17" s="6"/>
      <c r="AM17" s="6"/>
      <c r="AN17" s="6"/>
    </row>
    <row r="18" spans="1:40" ht="32.25" hidden="1" customHeight="1" x14ac:dyDescent="0.35">
      <c r="A18" s="36" t="s">
        <v>95</v>
      </c>
      <c r="B18" s="30" t="s">
        <v>162</v>
      </c>
      <c r="C18" s="35" t="s">
        <v>243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3">
        <f t="shared" si="6"/>
        <v>0</v>
      </c>
      <c r="V18" s="33">
        <f t="shared" si="7"/>
        <v>0</v>
      </c>
      <c r="W18" s="37">
        <v>0</v>
      </c>
      <c r="X18" s="24"/>
      <c r="Y18" s="24">
        <v>30700</v>
      </c>
      <c r="Z18" s="24">
        <f t="shared" si="0"/>
        <v>32235</v>
      </c>
      <c r="AA18" s="24">
        <f t="shared" si="1"/>
        <v>0</v>
      </c>
      <c r="AB18" s="24">
        <f t="shared" si="2"/>
        <v>0</v>
      </c>
      <c r="AC18" s="24">
        <f t="shared" si="3"/>
        <v>0</v>
      </c>
      <c r="AD18" s="24"/>
      <c r="AE18" s="24"/>
      <c r="AF18" s="24"/>
      <c r="AG18" s="24"/>
      <c r="AH18" s="24"/>
      <c r="AI18" s="28"/>
      <c r="AJ18" s="28">
        <f t="shared" si="5"/>
        <v>0</v>
      </c>
      <c r="AK18" s="6"/>
      <c r="AL18" s="6"/>
      <c r="AM18" s="6"/>
      <c r="AN18" s="6"/>
    </row>
    <row r="19" spans="1:40" ht="32.25" hidden="1" customHeight="1" x14ac:dyDescent="0.35">
      <c r="A19" s="36" t="s">
        <v>143</v>
      </c>
      <c r="B19" s="30" t="s">
        <v>163</v>
      </c>
      <c r="C19" s="35" t="s">
        <v>244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3">
        <f t="shared" si="6"/>
        <v>0</v>
      </c>
      <c r="V19" s="33">
        <f t="shared" si="7"/>
        <v>0</v>
      </c>
      <c r="W19" s="37">
        <v>0</v>
      </c>
      <c r="X19" s="24"/>
      <c r="Y19" s="24">
        <v>41900</v>
      </c>
      <c r="Z19" s="24">
        <f t="shared" si="0"/>
        <v>43995</v>
      </c>
      <c r="AA19" s="24">
        <f t="shared" si="1"/>
        <v>0</v>
      </c>
      <c r="AB19" s="24">
        <f t="shared" si="2"/>
        <v>0</v>
      </c>
      <c r="AC19" s="24">
        <f t="shared" si="3"/>
        <v>0</v>
      </c>
      <c r="AD19" s="24"/>
      <c r="AE19" s="24"/>
      <c r="AF19" s="24"/>
      <c r="AG19" s="24"/>
      <c r="AH19" s="24"/>
      <c r="AI19" s="28"/>
      <c r="AJ19" s="28">
        <f t="shared" si="5"/>
        <v>0</v>
      </c>
      <c r="AK19" s="6"/>
      <c r="AL19" s="6"/>
      <c r="AM19" s="6"/>
      <c r="AN19" s="6"/>
    </row>
    <row r="20" spans="1:40" ht="32.25" customHeight="1" x14ac:dyDescent="0.35">
      <c r="A20" s="62" t="s">
        <v>254</v>
      </c>
      <c r="B20" s="62"/>
      <c r="C20" s="57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6"/>
      <c r="V20" s="11">
        <f>SUM(V14:V19)</f>
        <v>59</v>
      </c>
      <c r="W20" s="11">
        <f>SUM(W14:W19)</f>
        <v>0</v>
      </c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58"/>
      <c r="AJ20" s="50">
        <f>SUM(AJ14:AJ19)</f>
        <v>0</v>
      </c>
      <c r="AK20" s="6"/>
      <c r="AL20" s="6"/>
      <c r="AM20" s="6"/>
      <c r="AN20" s="6"/>
    </row>
    <row r="21" spans="1:40" x14ac:dyDescent="0.35">
      <c r="A21" s="65" t="s">
        <v>33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"/>
      <c r="AL21" s="6"/>
      <c r="AM21" s="6"/>
      <c r="AN21" s="6"/>
    </row>
    <row r="22" spans="1:40" ht="28.5" customHeight="1" x14ac:dyDescent="0.35">
      <c r="A22" s="29" t="s">
        <v>45</v>
      </c>
      <c r="B22" s="30" t="s">
        <v>176</v>
      </c>
      <c r="C22" s="35" t="s">
        <v>150</v>
      </c>
      <c r="D22" s="37">
        <v>0</v>
      </c>
      <c r="E22" s="37">
        <v>0</v>
      </c>
      <c r="F22" s="37">
        <v>11</v>
      </c>
      <c r="G22" s="37">
        <v>0</v>
      </c>
      <c r="H22" s="37">
        <v>0</v>
      </c>
      <c r="I22" s="37">
        <v>6</v>
      </c>
      <c r="J22" s="37">
        <v>5</v>
      </c>
      <c r="K22" s="37">
        <v>1</v>
      </c>
      <c r="L22" s="37">
        <v>77</v>
      </c>
      <c r="M22" s="37">
        <v>0</v>
      </c>
      <c r="N22" s="37">
        <v>0</v>
      </c>
      <c r="O22" s="37">
        <v>57</v>
      </c>
      <c r="P22" s="37">
        <v>0</v>
      </c>
      <c r="Q22" s="32">
        <v>2</v>
      </c>
      <c r="R22" s="32">
        <v>10</v>
      </c>
      <c r="S22" s="32">
        <v>1</v>
      </c>
      <c r="T22" s="32">
        <v>0</v>
      </c>
      <c r="U22" s="33">
        <f t="shared" ref="U22:U37" si="9">SUM(D22:T22)</f>
        <v>170</v>
      </c>
      <c r="V22" s="9">
        <f t="shared" ref="V22:V37" si="10">U22-W22</f>
        <v>170</v>
      </c>
      <c r="W22" s="9">
        <v>0</v>
      </c>
      <c r="X22" s="34"/>
      <c r="Y22" s="24">
        <v>41500</v>
      </c>
      <c r="Z22" s="24">
        <f t="shared" si="0"/>
        <v>43575</v>
      </c>
      <c r="AA22" s="24">
        <f t="shared" si="1"/>
        <v>7407750</v>
      </c>
      <c r="AB22" s="24">
        <f t="shared" si="2"/>
        <v>7407750</v>
      </c>
      <c r="AC22" s="24">
        <f t="shared" si="3"/>
        <v>0</v>
      </c>
      <c r="AD22" s="24"/>
      <c r="AE22" s="24"/>
      <c r="AF22" s="24"/>
      <c r="AG22" s="24"/>
      <c r="AH22" s="24"/>
      <c r="AI22" s="71"/>
      <c r="AJ22" s="10">
        <f t="shared" ref="AJ22:AJ90" si="11">V22*AI22</f>
        <v>0</v>
      </c>
      <c r="AK22" s="6"/>
      <c r="AL22" s="6"/>
      <c r="AM22" s="6"/>
      <c r="AN22" s="6"/>
    </row>
    <row r="23" spans="1:40" ht="28.5" customHeight="1" x14ac:dyDescent="0.35">
      <c r="A23" s="29" t="s">
        <v>17</v>
      </c>
      <c r="B23" s="30" t="s">
        <v>175</v>
      </c>
      <c r="C23" s="35" t="s">
        <v>152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15</v>
      </c>
      <c r="J23" s="37">
        <v>4</v>
      </c>
      <c r="K23" s="37">
        <v>0</v>
      </c>
      <c r="L23" s="37">
        <v>8</v>
      </c>
      <c r="M23" s="37">
        <v>0</v>
      </c>
      <c r="N23" s="37">
        <v>0</v>
      </c>
      <c r="O23" s="37">
        <v>0</v>
      </c>
      <c r="P23" s="37">
        <v>0</v>
      </c>
      <c r="Q23" s="32">
        <v>0</v>
      </c>
      <c r="R23" s="32">
        <v>9</v>
      </c>
      <c r="S23" s="32">
        <v>0</v>
      </c>
      <c r="T23" s="32">
        <v>0</v>
      </c>
      <c r="U23" s="33">
        <f t="shared" si="9"/>
        <v>36</v>
      </c>
      <c r="V23" s="9">
        <f t="shared" si="10"/>
        <v>36</v>
      </c>
      <c r="W23" s="9">
        <v>0</v>
      </c>
      <c r="X23" s="24"/>
      <c r="Y23" s="24">
        <v>39800</v>
      </c>
      <c r="Z23" s="24">
        <f t="shared" si="0"/>
        <v>41790</v>
      </c>
      <c r="AA23" s="24">
        <f t="shared" si="1"/>
        <v>1504440</v>
      </c>
      <c r="AB23" s="24">
        <f t="shared" si="2"/>
        <v>1504440</v>
      </c>
      <c r="AC23" s="24">
        <f t="shared" si="3"/>
        <v>0</v>
      </c>
      <c r="AD23" s="24"/>
      <c r="AE23" s="24"/>
      <c r="AF23" s="24"/>
      <c r="AG23" s="24"/>
      <c r="AH23" s="24"/>
      <c r="AI23" s="71"/>
      <c r="AJ23" s="10">
        <f t="shared" si="11"/>
        <v>0</v>
      </c>
      <c r="AK23" s="6"/>
      <c r="AL23" s="6"/>
      <c r="AM23" s="6"/>
      <c r="AN23" s="6"/>
    </row>
    <row r="24" spans="1:40" ht="28.5" customHeight="1" x14ac:dyDescent="0.35">
      <c r="A24" s="29" t="s">
        <v>18</v>
      </c>
      <c r="B24" s="30" t="str">
        <f>'[1]Sz-3'!B1:H1</f>
        <v>Zárható irattároló szekrény</v>
      </c>
      <c r="C24" s="35" t="s">
        <v>177</v>
      </c>
      <c r="D24" s="37">
        <v>0</v>
      </c>
      <c r="E24" s="37">
        <v>0</v>
      </c>
      <c r="F24" s="37">
        <v>16</v>
      </c>
      <c r="G24" s="37">
        <v>44</v>
      </c>
      <c r="H24" s="37">
        <v>0</v>
      </c>
      <c r="I24" s="37">
        <v>64</v>
      </c>
      <c r="J24" s="37">
        <v>0</v>
      </c>
      <c r="K24" s="37">
        <v>20</v>
      </c>
      <c r="L24" s="37">
        <v>10</v>
      </c>
      <c r="M24" s="37">
        <v>0</v>
      </c>
      <c r="N24" s="37">
        <v>0</v>
      </c>
      <c r="O24" s="37">
        <v>10</v>
      </c>
      <c r="P24" s="37">
        <v>0</v>
      </c>
      <c r="Q24" s="32">
        <v>0</v>
      </c>
      <c r="R24" s="32">
        <v>0</v>
      </c>
      <c r="S24" s="32">
        <v>0</v>
      </c>
      <c r="T24" s="32">
        <v>0</v>
      </c>
      <c r="U24" s="33">
        <f t="shared" si="9"/>
        <v>164</v>
      </c>
      <c r="V24" s="9">
        <f t="shared" si="10"/>
        <v>164</v>
      </c>
      <c r="W24" s="9">
        <v>0</v>
      </c>
      <c r="X24" s="24"/>
      <c r="Y24" s="24">
        <v>78900</v>
      </c>
      <c r="Z24" s="24">
        <f t="shared" si="0"/>
        <v>82845</v>
      </c>
      <c r="AA24" s="24">
        <f t="shared" si="1"/>
        <v>13586580</v>
      </c>
      <c r="AB24" s="24">
        <f t="shared" si="2"/>
        <v>13586580</v>
      </c>
      <c r="AC24" s="24">
        <f t="shared" si="3"/>
        <v>0</v>
      </c>
      <c r="AD24" s="24"/>
      <c r="AE24" s="24"/>
      <c r="AF24" s="24"/>
      <c r="AG24" s="24"/>
      <c r="AH24" s="24"/>
      <c r="AI24" s="71"/>
      <c r="AJ24" s="10">
        <f t="shared" si="11"/>
        <v>0</v>
      </c>
      <c r="AK24" s="6"/>
      <c r="AL24" s="6"/>
      <c r="AM24" s="6"/>
      <c r="AN24" s="6"/>
    </row>
    <row r="25" spans="1:40" ht="28.5" customHeight="1" x14ac:dyDescent="0.35">
      <c r="A25" s="29" t="s">
        <v>114</v>
      </c>
      <c r="B25" s="30" t="str">
        <f>'[1]Sz-4'!B1:H1</f>
        <v>Nyitott irattároló szekrény</v>
      </c>
      <c r="C25" s="35" t="s">
        <v>178</v>
      </c>
      <c r="D25" s="37">
        <v>0</v>
      </c>
      <c r="E25" s="37">
        <v>0</v>
      </c>
      <c r="F25" s="37">
        <v>3</v>
      </c>
      <c r="G25" s="37">
        <v>51</v>
      </c>
      <c r="H25" s="37">
        <v>0</v>
      </c>
      <c r="I25" s="37">
        <v>100</v>
      </c>
      <c r="J25" s="37">
        <v>10</v>
      </c>
      <c r="K25" s="37">
        <v>38</v>
      </c>
      <c r="L25" s="37">
        <v>0</v>
      </c>
      <c r="M25" s="37">
        <v>0</v>
      </c>
      <c r="N25" s="37">
        <v>0</v>
      </c>
      <c r="O25" s="37">
        <v>0</v>
      </c>
      <c r="P25" s="37">
        <v>6</v>
      </c>
      <c r="Q25" s="32">
        <v>0</v>
      </c>
      <c r="R25" s="32">
        <v>2</v>
      </c>
      <c r="S25" s="32">
        <v>0</v>
      </c>
      <c r="T25" s="32">
        <v>0</v>
      </c>
      <c r="U25" s="33">
        <f t="shared" si="9"/>
        <v>210</v>
      </c>
      <c r="V25" s="9">
        <f t="shared" si="10"/>
        <v>210</v>
      </c>
      <c r="W25" s="9">
        <v>0</v>
      </c>
      <c r="X25" s="24"/>
      <c r="Y25" s="24">
        <v>31840</v>
      </c>
      <c r="Z25" s="24">
        <f t="shared" si="0"/>
        <v>33432</v>
      </c>
      <c r="AA25" s="24">
        <f t="shared" si="1"/>
        <v>7020720</v>
      </c>
      <c r="AB25" s="24">
        <f t="shared" si="2"/>
        <v>7020720</v>
      </c>
      <c r="AC25" s="24">
        <f t="shared" si="3"/>
        <v>0</v>
      </c>
      <c r="AD25" s="24"/>
      <c r="AE25" s="24"/>
      <c r="AF25" s="24"/>
      <c r="AG25" s="24"/>
      <c r="AH25" s="24"/>
      <c r="AI25" s="71"/>
      <c r="AJ25" s="10">
        <f t="shared" si="11"/>
        <v>0</v>
      </c>
      <c r="AK25" s="6"/>
      <c r="AL25" s="6"/>
      <c r="AM25" s="6"/>
      <c r="AN25" s="6"/>
    </row>
    <row r="26" spans="1:40" ht="28.5" customHeight="1" x14ac:dyDescent="0.35">
      <c r="A26" s="29" t="s">
        <v>19</v>
      </c>
      <c r="B26" s="30" t="str">
        <f>'[1]Sz-5'!B1:H1</f>
        <v>Középmagas, zárható irattároló szekrény</v>
      </c>
      <c r="C26" s="35" t="s">
        <v>179</v>
      </c>
      <c r="D26" s="37">
        <v>0</v>
      </c>
      <c r="E26" s="37">
        <v>0</v>
      </c>
      <c r="F26" s="37">
        <v>0</v>
      </c>
      <c r="G26" s="37">
        <v>11</v>
      </c>
      <c r="H26" s="37">
        <v>10</v>
      </c>
      <c r="I26" s="37">
        <v>17</v>
      </c>
      <c r="J26" s="37">
        <v>16</v>
      </c>
      <c r="K26" s="37">
        <v>9</v>
      </c>
      <c r="L26" s="37">
        <v>4</v>
      </c>
      <c r="M26" s="37">
        <v>0</v>
      </c>
      <c r="N26" s="37">
        <v>0</v>
      </c>
      <c r="O26" s="37">
        <v>4</v>
      </c>
      <c r="P26" s="37">
        <v>0</v>
      </c>
      <c r="Q26" s="32">
        <v>6</v>
      </c>
      <c r="R26" s="32">
        <v>1</v>
      </c>
      <c r="S26" s="32">
        <v>18</v>
      </c>
      <c r="T26" s="32">
        <v>7</v>
      </c>
      <c r="U26" s="33">
        <f t="shared" si="9"/>
        <v>103</v>
      </c>
      <c r="V26" s="9">
        <f t="shared" si="10"/>
        <v>103</v>
      </c>
      <c r="W26" s="9">
        <v>0</v>
      </c>
      <c r="X26" s="24"/>
      <c r="Y26" s="24">
        <v>64900</v>
      </c>
      <c r="Z26" s="24">
        <f t="shared" si="0"/>
        <v>68145</v>
      </c>
      <c r="AA26" s="24">
        <f t="shared" si="1"/>
        <v>7018935</v>
      </c>
      <c r="AB26" s="24">
        <f t="shared" si="2"/>
        <v>7018935</v>
      </c>
      <c r="AC26" s="24">
        <f t="shared" si="3"/>
        <v>0</v>
      </c>
      <c r="AD26" s="24"/>
      <c r="AE26" s="24"/>
      <c r="AF26" s="24"/>
      <c r="AG26" s="24"/>
      <c r="AH26" s="24"/>
      <c r="AI26" s="71"/>
      <c r="AJ26" s="10">
        <f t="shared" si="11"/>
        <v>0</v>
      </c>
      <c r="AK26" s="6"/>
      <c r="AL26" s="6"/>
      <c r="AM26" s="6"/>
      <c r="AN26" s="6"/>
    </row>
    <row r="27" spans="1:40" ht="50.25" customHeight="1" x14ac:dyDescent="0.35">
      <c r="A27" s="29" t="s">
        <v>46</v>
      </c>
      <c r="B27" s="30" t="s">
        <v>227</v>
      </c>
      <c r="C27" s="35" t="s">
        <v>245</v>
      </c>
      <c r="D27" s="37">
        <v>0</v>
      </c>
      <c r="E27" s="37">
        <v>0</v>
      </c>
      <c r="F27" s="37">
        <v>6</v>
      </c>
      <c r="G27" s="37">
        <v>5</v>
      </c>
      <c r="H27" s="37">
        <v>0</v>
      </c>
      <c r="I27" s="37">
        <v>12</v>
      </c>
      <c r="J27" s="37">
        <v>2</v>
      </c>
      <c r="K27" s="37">
        <v>4</v>
      </c>
      <c r="L27" s="37">
        <v>21</v>
      </c>
      <c r="M27" s="37">
        <v>0</v>
      </c>
      <c r="N27" s="37">
        <v>0</v>
      </c>
      <c r="O27" s="37">
        <v>9</v>
      </c>
      <c r="P27" s="37">
        <v>11</v>
      </c>
      <c r="Q27" s="32">
        <v>11</v>
      </c>
      <c r="R27" s="32">
        <v>11</v>
      </c>
      <c r="S27" s="32">
        <v>15</v>
      </c>
      <c r="T27" s="32">
        <v>2</v>
      </c>
      <c r="U27" s="33">
        <f t="shared" si="9"/>
        <v>109</v>
      </c>
      <c r="V27" s="9">
        <f t="shared" si="10"/>
        <v>109</v>
      </c>
      <c r="W27" s="9">
        <v>0</v>
      </c>
      <c r="X27" s="24"/>
      <c r="Y27" s="24">
        <v>54800</v>
      </c>
      <c r="Z27" s="24">
        <f t="shared" si="0"/>
        <v>57540</v>
      </c>
      <c r="AA27" s="24">
        <f t="shared" si="1"/>
        <v>6271860</v>
      </c>
      <c r="AB27" s="24">
        <f t="shared" si="2"/>
        <v>6271860</v>
      </c>
      <c r="AC27" s="24">
        <f t="shared" si="3"/>
        <v>0</v>
      </c>
      <c r="AD27" s="24"/>
      <c r="AE27" s="24"/>
      <c r="AF27" s="24"/>
      <c r="AG27" s="24"/>
      <c r="AH27" s="24"/>
      <c r="AI27" s="71"/>
      <c r="AJ27" s="10">
        <f t="shared" si="11"/>
        <v>0</v>
      </c>
      <c r="AK27" s="6"/>
      <c r="AL27" s="6"/>
      <c r="AM27" s="6"/>
      <c r="AN27" s="6"/>
    </row>
    <row r="28" spans="1:40" ht="32.25" customHeight="1" x14ac:dyDescent="0.35">
      <c r="A28" s="29" t="s">
        <v>47</v>
      </c>
      <c r="B28" s="30" t="s">
        <v>180</v>
      </c>
      <c r="C28" s="35" t="s">
        <v>181</v>
      </c>
      <c r="D28" s="37">
        <v>0</v>
      </c>
      <c r="E28" s="37">
        <v>2</v>
      </c>
      <c r="F28" s="37">
        <v>2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1</v>
      </c>
      <c r="M28" s="37">
        <v>0</v>
      </c>
      <c r="N28" s="37">
        <v>0</v>
      </c>
      <c r="O28" s="37">
        <v>0</v>
      </c>
      <c r="P28" s="37">
        <v>0</v>
      </c>
      <c r="Q28" s="32">
        <v>0</v>
      </c>
      <c r="R28" s="32">
        <v>0</v>
      </c>
      <c r="S28" s="32">
        <v>0</v>
      </c>
      <c r="T28" s="32">
        <v>0</v>
      </c>
      <c r="U28" s="33">
        <f t="shared" si="9"/>
        <v>5</v>
      </c>
      <c r="V28" s="9">
        <f t="shared" si="10"/>
        <v>5</v>
      </c>
      <c r="W28" s="9">
        <v>0</v>
      </c>
      <c r="X28" s="24"/>
      <c r="Y28" s="24">
        <v>198500</v>
      </c>
      <c r="Z28" s="24">
        <f t="shared" si="0"/>
        <v>208425</v>
      </c>
      <c r="AA28" s="24">
        <f t="shared" si="1"/>
        <v>1042125</v>
      </c>
      <c r="AB28" s="24">
        <f t="shared" si="2"/>
        <v>1042125</v>
      </c>
      <c r="AC28" s="24">
        <f t="shared" si="3"/>
        <v>0</v>
      </c>
      <c r="AD28" s="24"/>
      <c r="AE28" s="24"/>
      <c r="AF28" s="24"/>
      <c r="AG28" s="24"/>
      <c r="AH28" s="24"/>
      <c r="AI28" s="71"/>
      <c r="AJ28" s="10">
        <f t="shared" si="11"/>
        <v>0</v>
      </c>
      <c r="AK28" s="6"/>
      <c r="AL28" s="6"/>
      <c r="AM28" s="6"/>
      <c r="AN28" s="6"/>
    </row>
    <row r="29" spans="1:40" ht="34.5" customHeight="1" x14ac:dyDescent="0.35">
      <c r="A29" s="29" t="s">
        <v>98</v>
      </c>
      <c r="B29" s="30" t="s">
        <v>151</v>
      </c>
      <c r="C29" s="35" t="s">
        <v>182</v>
      </c>
      <c r="D29" s="37">
        <v>0</v>
      </c>
      <c r="E29" s="37">
        <v>0</v>
      </c>
      <c r="F29" s="37">
        <v>11</v>
      </c>
      <c r="G29" s="37">
        <v>37</v>
      </c>
      <c r="H29" s="37">
        <v>0</v>
      </c>
      <c r="I29" s="37">
        <v>0</v>
      </c>
      <c r="J29" s="37">
        <v>21</v>
      </c>
      <c r="K29" s="37">
        <v>2</v>
      </c>
      <c r="L29" s="37">
        <v>102</v>
      </c>
      <c r="M29" s="37">
        <v>0</v>
      </c>
      <c r="N29" s="37">
        <v>0</v>
      </c>
      <c r="O29" s="37">
        <v>56</v>
      </c>
      <c r="P29" s="37">
        <v>30</v>
      </c>
      <c r="Q29" s="32">
        <v>47</v>
      </c>
      <c r="R29" s="32">
        <v>33</v>
      </c>
      <c r="S29" s="32">
        <v>14</v>
      </c>
      <c r="T29" s="32">
        <v>46</v>
      </c>
      <c r="U29" s="33">
        <f t="shared" si="9"/>
        <v>399</v>
      </c>
      <c r="V29" s="9">
        <f t="shared" si="10"/>
        <v>399</v>
      </c>
      <c r="W29" s="9">
        <v>0</v>
      </c>
      <c r="X29" s="34"/>
      <c r="Y29" s="24">
        <v>98700</v>
      </c>
      <c r="Z29" s="24">
        <f t="shared" si="0"/>
        <v>103635</v>
      </c>
      <c r="AA29" s="24">
        <f t="shared" si="1"/>
        <v>41350365</v>
      </c>
      <c r="AB29" s="24">
        <f t="shared" si="2"/>
        <v>41350365</v>
      </c>
      <c r="AC29" s="24">
        <f t="shared" si="3"/>
        <v>0</v>
      </c>
      <c r="AD29" s="24"/>
      <c r="AE29" s="24"/>
      <c r="AF29" s="24"/>
      <c r="AG29" s="24"/>
      <c r="AH29" s="24"/>
      <c r="AI29" s="71"/>
      <c r="AJ29" s="10">
        <f t="shared" si="11"/>
        <v>0</v>
      </c>
      <c r="AK29" s="6"/>
      <c r="AL29" s="6"/>
      <c r="AM29" s="6"/>
      <c r="AN29" s="6"/>
    </row>
    <row r="30" spans="1:40" ht="32.25" customHeight="1" x14ac:dyDescent="0.35">
      <c r="A30" s="29" t="s">
        <v>99</v>
      </c>
      <c r="B30" s="30" t="s">
        <v>153</v>
      </c>
      <c r="C30" s="35" t="s">
        <v>182</v>
      </c>
      <c r="D30" s="37">
        <v>0</v>
      </c>
      <c r="E30" s="37">
        <v>0</v>
      </c>
      <c r="F30" s="37">
        <v>10</v>
      </c>
      <c r="G30" s="37">
        <v>16</v>
      </c>
      <c r="H30" s="37">
        <v>0</v>
      </c>
      <c r="I30" s="37">
        <v>0</v>
      </c>
      <c r="J30" s="37">
        <v>31</v>
      </c>
      <c r="K30" s="37">
        <v>2</v>
      </c>
      <c r="L30" s="37">
        <v>99</v>
      </c>
      <c r="M30" s="37">
        <v>0</v>
      </c>
      <c r="N30" s="37">
        <v>0</v>
      </c>
      <c r="O30" s="37">
        <v>57</v>
      </c>
      <c r="P30" s="37">
        <v>51</v>
      </c>
      <c r="Q30" s="32">
        <v>73</v>
      </c>
      <c r="R30" s="32">
        <v>21</v>
      </c>
      <c r="S30" s="32">
        <v>54</v>
      </c>
      <c r="T30" s="32">
        <v>47</v>
      </c>
      <c r="U30" s="33">
        <f t="shared" si="9"/>
        <v>461</v>
      </c>
      <c r="V30" s="9">
        <f t="shared" si="10"/>
        <v>461</v>
      </c>
      <c r="W30" s="9">
        <v>0</v>
      </c>
      <c r="X30" s="24"/>
      <c r="Y30" s="24">
        <v>61400</v>
      </c>
      <c r="Z30" s="24">
        <f t="shared" si="0"/>
        <v>64470</v>
      </c>
      <c r="AA30" s="24">
        <f t="shared" si="1"/>
        <v>29720670</v>
      </c>
      <c r="AB30" s="24">
        <f t="shared" si="2"/>
        <v>29720670</v>
      </c>
      <c r="AC30" s="24">
        <f t="shared" si="3"/>
        <v>0</v>
      </c>
      <c r="AD30" s="24"/>
      <c r="AE30" s="24"/>
      <c r="AF30" s="24"/>
      <c r="AG30" s="24"/>
      <c r="AH30" s="24"/>
      <c r="AI30" s="71"/>
      <c r="AJ30" s="10">
        <f t="shared" si="11"/>
        <v>0</v>
      </c>
      <c r="AK30" s="6"/>
      <c r="AL30" s="6"/>
      <c r="AM30" s="6"/>
      <c r="AN30" s="6"/>
    </row>
    <row r="31" spans="1:40" ht="35.25" customHeight="1" x14ac:dyDescent="0.35">
      <c r="A31" s="36" t="s">
        <v>117</v>
      </c>
      <c r="B31" s="30" t="s">
        <v>154</v>
      </c>
      <c r="C31" s="35" t="s">
        <v>183</v>
      </c>
      <c r="D31" s="37">
        <v>0</v>
      </c>
      <c r="E31" s="37">
        <v>0</v>
      </c>
      <c r="F31" s="37">
        <v>3</v>
      </c>
      <c r="G31" s="37">
        <v>2</v>
      </c>
      <c r="H31" s="37">
        <v>0</v>
      </c>
      <c r="I31" s="37">
        <v>3</v>
      </c>
      <c r="J31" s="37">
        <v>6</v>
      </c>
      <c r="K31" s="37">
        <v>1</v>
      </c>
      <c r="L31" s="37">
        <v>2</v>
      </c>
      <c r="M31" s="37">
        <v>2</v>
      </c>
      <c r="N31" s="37">
        <v>0</v>
      </c>
      <c r="O31" s="37">
        <v>1</v>
      </c>
      <c r="P31" s="37">
        <v>7</v>
      </c>
      <c r="Q31" s="32">
        <v>5</v>
      </c>
      <c r="R31" s="32">
        <v>3</v>
      </c>
      <c r="S31" s="32">
        <v>1</v>
      </c>
      <c r="T31" s="32">
        <v>9</v>
      </c>
      <c r="U31" s="33">
        <f t="shared" si="9"/>
        <v>45</v>
      </c>
      <c r="V31" s="9">
        <f t="shared" si="10"/>
        <v>45</v>
      </c>
      <c r="W31" s="9">
        <v>0</v>
      </c>
      <c r="X31" s="24"/>
      <c r="Y31" s="24">
        <v>96400</v>
      </c>
      <c r="Z31" s="24">
        <f t="shared" si="0"/>
        <v>101220</v>
      </c>
      <c r="AA31" s="24">
        <f t="shared" si="1"/>
        <v>4554900</v>
      </c>
      <c r="AB31" s="24">
        <f t="shared" si="2"/>
        <v>4554900</v>
      </c>
      <c r="AC31" s="24">
        <f t="shared" si="3"/>
        <v>0</v>
      </c>
      <c r="AD31" s="24"/>
      <c r="AE31" s="24"/>
      <c r="AF31" s="24"/>
      <c r="AG31" s="24"/>
      <c r="AH31" s="24"/>
      <c r="AI31" s="71"/>
      <c r="AJ31" s="10">
        <f t="shared" si="11"/>
        <v>0</v>
      </c>
      <c r="AK31" s="6"/>
      <c r="AL31" s="6"/>
      <c r="AM31" s="6"/>
      <c r="AN31" s="6"/>
    </row>
    <row r="32" spans="1:40" ht="36.75" customHeight="1" x14ac:dyDescent="0.35">
      <c r="A32" s="36" t="s">
        <v>118</v>
      </c>
      <c r="B32" s="30" t="s">
        <v>153</v>
      </c>
      <c r="C32" s="35" t="s">
        <v>183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9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23</v>
      </c>
      <c r="Q32" s="32">
        <v>36</v>
      </c>
      <c r="R32" s="32">
        <v>2</v>
      </c>
      <c r="S32" s="32">
        <v>0</v>
      </c>
      <c r="T32" s="32">
        <v>7</v>
      </c>
      <c r="U32" s="33">
        <f t="shared" si="9"/>
        <v>77</v>
      </c>
      <c r="V32" s="9">
        <f t="shared" si="10"/>
        <v>77</v>
      </c>
      <c r="W32" s="9">
        <v>0</v>
      </c>
      <c r="X32" s="24"/>
      <c r="Y32" s="24">
        <v>59870</v>
      </c>
      <c r="Z32" s="24">
        <f t="shared" si="0"/>
        <v>62863.5</v>
      </c>
      <c r="AA32" s="24">
        <f t="shared" si="1"/>
        <v>4840489.5</v>
      </c>
      <c r="AB32" s="24">
        <f t="shared" si="2"/>
        <v>4840489.5</v>
      </c>
      <c r="AC32" s="24">
        <f t="shared" si="3"/>
        <v>0</v>
      </c>
      <c r="AD32" s="24"/>
      <c r="AE32" s="24"/>
      <c r="AF32" s="24"/>
      <c r="AG32" s="24"/>
      <c r="AH32" s="24"/>
      <c r="AI32" s="71"/>
      <c r="AJ32" s="10">
        <f t="shared" si="11"/>
        <v>0</v>
      </c>
      <c r="AK32" s="6"/>
      <c r="AL32" s="6"/>
      <c r="AM32" s="6"/>
      <c r="AN32" s="6"/>
    </row>
    <row r="33" spans="1:40" ht="33" customHeight="1" x14ac:dyDescent="0.35">
      <c r="A33" s="36" t="s">
        <v>119</v>
      </c>
      <c r="B33" s="30" t="s">
        <v>155</v>
      </c>
      <c r="C33" s="35" t="s">
        <v>178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2">
        <v>0</v>
      </c>
      <c r="R33" s="32">
        <v>0</v>
      </c>
      <c r="S33" s="32">
        <v>0</v>
      </c>
      <c r="T33" s="32">
        <v>0</v>
      </c>
      <c r="U33" s="33">
        <f t="shared" si="9"/>
        <v>0</v>
      </c>
      <c r="V33" s="9">
        <f t="shared" si="10"/>
        <v>0</v>
      </c>
      <c r="W33" s="9">
        <v>0</v>
      </c>
      <c r="X33" s="24"/>
      <c r="Y33" s="24">
        <v>97500</v>
      </c>
      <c r="Z33" s="24">
        <f t="shared" si="0"/>
        <v>102375</v>
      </c>
      <c r="AA33" s="24">
        <f t="shared" si="1"/>
        <v>0</v>
      </c>
      <c r="AB33" s="24">
        <f t="shared" si="2"/>
        <v>0</v>
      </c>
      <c r="AC33" s="24">
        <f t="shared" si="3"/>
        <v>0</v>
      </c>
      <c r="AD33" s="24"/>
      <c r="AE33" s="24"/>
      <c r="AF33" s="24"/>
      <c r="AG33" s="24"/>
      <c r="AH33" s="24"/>
      <c r="AI33" s="71"/>
      <c r="AJ33" s="10">
        <f t="shared" si="11"/>
        <v>0</v>
      </c>
      <c r="AK33" s="6"/>
      <c r="AL33" s="6"/>
      <c r="AM33" s="6"/>
      <c r="AN33" s="6"/>
    </row>
    <row r="34" spans="1:40" ht="31.5" customHeight="1" x14ac:dyDescent="0.35">
      <c r="A34" s="36" t="s">
        <v>120</v>
      </c>
      <c r="B34" s="30" t="s">
        <v>155</v>
      </c>
      <c r="C34" s="35" t="s">
        <v>183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7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2">
        <v>0</v>
      </c>
      <c r="R34" s="32">
        <v>0</v>
      </c>
      <c r="S34" s="32">
        <v>0</v>
      </c>
      <c r="T34" s="32">
        <v>3</v>
      </c>
      <c r="U34" s="33">
        <f t="shared" si="9"/>
        <v>10</v>
      </c>
      <c r="V34" s="9">
        <f t="shared" si="10"/>
        <v>10</v>
      </c>
      <c r="W34" s="9">
        <v>0</v>
      </c>
      <c r="X34" s="24"/>
      <c r="Y34" s="24">
        <v>105900</v>
      </c>
      <c r="Z34" s="24">
        <f t="shared" si="0"/>
        <v>111195</v>
      </c>
      <c r="AA34" s="24">
        <f t="shared" si="1"/>
        <v>1111950</v>
      </c>
      <c r="AB34" s="24">
        <f t="shared" si="2"/>
        <v>1111950</v>
      </c>
      <c r="AC34" s="24">
        <f t="shared" si="3"/>
        <v>0</v>
      </c>
      <c r="AD34" s="24"/>
      <c r="AE34" s="24"/>
      <c r="AF34" s="24"/>
      <c r="AG34" s="24"/>
      <c r="AH34" s="24"/>
      <c r="AI34" s="71"/>
      <c r="AJ34" s="10">
        <f t="shared" si="11"/>
        <v>0</v>
      </c>
      <c r="AK34" s="6"/>
      <c r="AL34" s="6"/>
      <c r="AM34" s="6"/>
      <c r="AN34" s="6"/>
    </row>
    <row r="35" spans="1:40" ht="34.5" customHeight="1" x14ac:dyDescent="0.35">
      <c r="A35" s="36" t="s">
        <v>121</v>
      </c>
      <c r="B35" s="30" t="s">
        <v>155</v>
      </c>
      <c r="C35" s="35" t="s">
        <v>184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3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2">
        <v>0</v>
      </c>
      <c r="R35" s="32">
        <v>8</v>
      </c>
      <c r="S35" s="32">
        <v>75</v>
      </c>
      <c r="T35" s="32">
        <v>59</v>
      </c>
      <c r="U35" s="33">
        <f t="shared" si="9"/>
        <v>145</v>
      </c>
      <c r="V35" s="9">
        <f t="shared" si="10"/>
        <v>145</v>
      </c>
      <c r="W35" s="9">
        <v>0</v>
      </c>
      <c r="X35" s="34"/>
      <c r="Y35" s="24">
        <v>107900</v>
      </c>
      <c r="Z35" s="24">
        <f t="shared" si="0"/>
        <v>113295</v>
      </c>
      <c r="AA35" s="24">
        <f t="shared" si="1"/>
        <v>16427775</v>
      </c>
      <c r="AB35" s="24">
        <f t="shared" si="2"/>
        <v>16427775</v>
      </c>
      <c r="AC35" s="24">
        <f t="shared" si="3"/>
        <v>0</v>
      </c>
      <c r="AD35" s="24"/>
      <c r="AE35" s="24"/>
      <c r="AF35" s="24"/>
      <c r="AG35" s="24"/>
      <c r="AH35" s="24"/>
      <c r="AI35" s="71"/>
      <c r="AJ35" s="10">
        <f t="shared" si="11"/>
        <v>0</v>
      </c>
      <c r="AK35" s="6"/>
      <c r="AL35" s="6"/>
      <c r="AM35" s="6"/>
      <c r="AN35" s="6"/>
    </row>
    <row r="36" spans="1:40" ht="34.5" customHeight="1" x14ac:dyDescent="0.35">
      <c r="A36" s="36" t="s">
        <v>127</v>
      </c>
      <c r="B36" s="30" t="s">
        <v>156</v>
      </c>
      <c r="C36" s="35" t="s">
        <v>177</v>
      </c>
      <c r="D36" s="37">
        <v>0</v>
      </c>
      <c r="E36" s="37">
        <v>0</v>
      </c>
      <c r="F36" s="37">
        <v>2</v>
      </c>
      <c r="G36" s="37">
        <v>0</v>
      </c>
      <c r="H36" s="37">
        <v>0</v>
      </c>
      <c r="I36" s="37">
        <v>4</v>
      </c>
      <c r="J36" s="37">
        <v>0</v>
      </c>
      <c r="K36" s="37">
        <v>22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2">
        <v>0</v>
      </c>
      <c r="R36" s="32">
        <v>0</v>
      </c>
      <c r="S36" s="32">
        <v>0</v>
      </c>
      <c r="T36" s="32">
        <v>0</v>
      </c>
      <c r="U36" s="33">
        <f t="shared" si="9"/>
        <v>28</v>
      </c>
      <c r="V36" s="9">
        <f t="shared" si="10"/>
        <v>28</v>
      </c>
      <c r="W36" s="9">
        <v>0</v>
      </c>
      <c r="X36" s="24"/>
      <c r="Y36" s="24">
        <v>71400</v>
      </c>
      <c r="Z36" s="24">
        <f t="shared" si="0"/>
        <v>74970</v>
      </c>
      <c r="AA36" s="24">
        <f t="shared" si="1"/>
        <v>2099160</v>
      </c>
      <c r="AB36" s="24">
        <f t="shared" si="2"/>
        <v>2099160</v>
      </c>
      <c r="AC36" s="24">
        <f t="shared" si="3"/>
        <v>0</v>
      </c>
      <c r="AD36" s="24"/>
      <c r="AE36" s="24"/>
      <c r="AF36" s="24"/>
      <c r="AG36" s="24"/>
      <c r="AH36" s="24"/>
      <c r="AI36" s="71"/>
      <c r="AJ36" s="10">
        <f t="shared" si="11"/>
        <v>0</v>
      </c>
      <c r="AK36" s="6"/>
      <c r="AL36" s="6"/>
      <c r="AM36" s="6"/>
      <c r="AN36" s="6"/>
    </row>
    <row r="37" spans="1:40" ht="36.75" customHeight="1" x14ac:dyDescent="0.35">
      <c r="A37" s="36" t="s">
        <v>165</v>
      </c>
      <c r="B37" s="30" t="s">
        <v>166</v>
      </c>
      <c r="C37" s="35" t="s">
        <v>177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42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2">
        <v>0</v>
      </c>
      <c r="R37" s="32">
        <v>0</v>
      </c>
      <c r="S37" s="32">
        <v>0</v>
      </c>
      <c r="T37" s="32">
        <v>0</v>
      </c>
      <c r="U37" s="33">
        <f t="shared" si="9"/>
        <v>42</v>
      </c>
      <c r="V37" s="9">
        <f t="shared" si="10"/>
        <v>42</v>
      </c>
      <c r="W37" s="9">
        <v>0</v>
      </c>
      <c r="X37" s="38"/>
      <c r="Y37" s="38">
        <v>78135</v>
      </c>
      <c r="Z37" s="24">
        <f t="shared" si="0"/>
        <v>82041.75</v>
      </c>
      <c r="AA37" s="24">
        <f t="shared" si="1"/>
        <v>3445753.5</v>
      </c>
      <c r="AB37" s="24">
        <f t="shared" si="2"/>
        <v>3445753.5</v>
      </c>
      <c r="AC37" s="24">
        <f t="shared" si="3"/>
        <v>0</v>
      </c>
      <c r="AD37" s="24"/>
      <c r="AE37" s="24"/>
      <c r="AF37" s="24"/>
      <c r="AG37" s="24"/>
      <c r="AH37" s="24"/>
      <c r="AI37" s="71"/>
      <c r="AJ37" s="10">
        <f t="shared" si="11"/>
        <v>0</v>
      </c>
      <c r="AK37" s="6"/>
      <c r="AL37" s="6"/>
      <c r="AM37" s="6"/>
      <c r="AN37" s="6"/>
    </row>
    <row r="38" spans="1:40" ht="28.5" customHeight="1" x14ac:dyDescent="0.35">
      <c r="A38" s="62" t="s">
        <v>255</v>
      </c>
      <c r="B38" s="62"/>
      <c r="C38" s="57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5"/>
      <c r="R38" s="55"/>
      <c r="S38" s="55"/>
      <c r="T38" s="55"/>
      <c r="U38" s="56"/>
      <c r="V38" s="11">
        <f>SUM(V22:V37)</f>
        <v>2004</v>
      </c>
      <c r="W38" s="11">
        <f>SUM(W22:W37)</f>
        <v>0</v>
      </c>
      <c r="X38" s="60"/>
      <c r="Y38" s="60"/>
      <c r="Z38" s="47"/>
      <c r="AA38" s="47"/>
      <c r="AB38" s="47"/>
      <c r="AC38" s="47"/>
      <c r="AD38" s="47"/>
      <c r="AE38" s="47"/>
      <c r="AF38" s="47"/>
      <c r="AG38" s="47"/>
      <c r="AH38" s="47"/>
      <c r="AI38" s="50"/>
      <c r="AJ38" s="50">
        <f>SUM(AJ22:AJ37)</f>
        <v>0</v>
      </c>
      <c r="AK38" s="6"/>
      <c r="AL38" s="6"/>
      <c r="AM38" s="6"/>
      <c r="AN38" s="6"/>
    </row>
    <row r="39" spans="1:40" x14ac:dyDescent="0.35">
      <c r="A39" s="65" t="s">
        <v>20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"/>
      <c r="AL39" s="6"/>
      <c r="AM39" s="6"/>
      <c r="AN39" s="6"/>
    </row>
    <row r="40" spans="1:40" ht="31.5" x14ac:dyDescent="0.35">
      <c r="A40" s="29" t="s">
        <v>50</v>
      </c>
      <c r="B40" s="30" t="str">
        <f>'[1]Ta-1'!B1:H1</f>
        <v>Tárgyalóasztal</v>
      </c>
      <c r="C40" s="35" t="s">
        <v>157</v>
      </c>
      <c r="D40" s="37">
        <v>0</v>
      </c>
      <c r="E40" s="37">
        <v>0</v>
      </c>
      <c r="F40" s="37">
        <v>0</v>
      </c>
      <c r="G40" s="37">
        <v>6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2">
        <v>0</v>
      </c>
      <c r="R40" s="32">
        <v>0</v>
      </c>
      <c r="S40" s="32">
        <v>0</v>
      </c>
      <c r="T40" s="32">
        <v>6</v>
      </c>
      <c r="U40" s="33">
        <f t="shared" ref="U40:U46" si="12">SUM(D40:T40)</f>
        <v>12</v>
      </c>
      <c r="V40" s="9">
        <f t="shared" ref="V40:V46" si="13">U40-W40</f>
        <v>12</v>
      </c>
      <c r="W40" s="9">
        <v>0</v>
      </c>
      <c r="X40" s="34"/>
      <c r="Y40" s="24">
        <v>124500</v>
      </c>
      <c r="Z40" s="24">
        <f t="shared" si="0"/>
        <v>130725</v>
      </c>
      <c r="AA40" s="24">
        <f t="shared" si="1"/>
        <v>1568700</v>
      </c>
      <c r="AB40" s="24">
        <f t="shared" si="2"/>
        <v>1568700</v>
      </c>
      <c r="AC40" s="24">
        <f t="shared" si="3"/>
        <v>0</v>
      </c>
      <c r="AD40" s="24"/>
      <c r="AE40" s="24"/>
      <c r="AF40" s="24"/>
      <c r="AG40" s="24"/>
      <c r="AH40" s="24"/>
      <c r="AI40" s="71"/>
      <c r="AJ40" s="10">
        <f t="shared" si="11"/>
        <v>0</v>
      </c>
      <c r="AK40" s="6"/>
      <c r="AL40" s="6"/>
      <c r="AM40" s="6"/>
      <c r="AN40" s="6"/>
    </row>
    <row r="41" spans="1:40" ht="31.5" x14ac:dyDescent="0.35">
      <c r="A41" s="29" t="s">
        <v>51</v>
      </c>
      <c r="B41" s="30" t="str">
        <f>'[1]Ta-2'!B1:H1</f>
        <v>Tárgyalóasztal</v>
      </c>
      <c r="C41" s="35" t="s">
        <v>185</v>
      </c>
      <c r="D41" s="37">
        <v>0</v>
      </c>
      <c r="E41" s="37">
        <v>0</v>
      </c>
      <c r="F41" s="37">
        <v>0</v>
      </c>
      <c r="G41" s="37">
        <v>1</v>
      </c>
      <c r="H41" s="37">
        <v>0</v>
      </c>
      <c r="I41" s="37">
        <v>3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2">
        <v>2</v>
      </c>
      <c r="R41" s="32">
        <v>0</v>
      </c>
      <c r="S41" s="32">
        <v>1</v>
      </c>
      <c r="T41" s="32">
        <v>0</v>
      </c>
      <c r="U41" s="33">
        <f t="shared" si="12"/>
        <v>7</v>
      </c>
      <c r="V41" s="9">
        <f t="shared" si="13"/>
        <v>7</v>
      </c>
      <c r="W41" s="9">
        <v>0</v>
      </c>
      <c r="X41" s="24"/>
      <c r="Y41" s="24">
        <v>154800</v>
      </c>
      <c r="Z41" s="24">
        <f t="shared" si="0"/>
        <v>162540</v>
      </c>
      <c r="AA41" s="24">
        <f t="shared" si="1"/>
        <v>1137780</v>
      </c>
      <c r="AB41" s="24">
        <f t="shared" si="2"/>
        <v>1137780</v>
      </c>
      <c r="AC41" s="24">
        <f t="shared" si="3"/>
        <v>0</v>
      </c>
      <c r="AD41" s="24"/>
      <c r="AE41" s="24"/>
      <c r="AF41" s="24"/>
      <c r="AG41" s="24"/>
      <c r="AH41" s="24"/>
      <c r="AI41" s="71"/>
      <c r="AJ41" s="10">
        <f t="shared" si="11"/>
        <v>0</v>
      </c>
      <c r="AK41" s="6"/>
      <c r="AL41" s="6"/>
      <c r="AM41" s="6"/>
      <c r="AN41" s="6"/>
    </row>
    <row r="42" spans="1:40" ht="31.5" x14ac:dyDescent="0.35">
      <c r="A42" s="29" t="s">
        <v>21</v>
      </c>
      <c r="B42" s="30" t="str">
        <f>'[1]Ta-3'!B1:H1</f>
        <v>Tárgyalóasztal, kör alakú</v>
      </c>
      <c r="C42" s="35" t="s">
        <v>186</v>
      </c>
      <c r="D42" s="37">
        <v>0</v>
      </c>
      <c r="E42" s="37">
        <v>0</v>
      </c>
      <c r="F42" s="37">
        <v>0</v>
      </c>
      <c r="G42" s="37">
        <v>1</v>
      </c>
      <c r="H42" s="37">
        <v>0</v>
      </c>
      <c r="I42" s="37">
        <v>1</v>
      </c>
      <c r="J42" s="37">
        <v>0</v>
      </c>
      <c r="K42" s="37">
        <v>1</v>
      </c>
      <c r="L42" s="37">
        <v>1</v>
      </c>
      <c r="M42" s="37">
        <v>0</v>
      </c>
      <c r="N42" s="37">
        <v>0</v>
      </c>
      <c r="O42" s="37">
        <v>0</v>
      </c>
      <c r="P42" s="37">
        <v>0</v>
      </c>
      <c r="Q42" s="32">
        <v>0</v>
      </c>
      <c r="R42" s="32">
        <v>0</v>
      </c>
      <c r="S42" s="32">
        <v>0</v>
      </c>
      <c r="T42" s="32">
        <v>0</v>
      </c>
      <c r="U42" s="33">
        <f t="shared" si="12"/>
        <v>4</v>
      </c>
      <c r="V42" s="9">
        <f t="shared" si="13"/>
        <v>4</v>
      </c>
      <c r="W42" s="9">
        <v>0</v>
      </c>
      <c r="X42" s="24"/>
      <c r="Y42" s="24">
        <v>98750</v>
      </c>
      <c r="Z42" s="24">
        <f t="shared" si="0"/>
        <v>103687.5</v>
      </c>
      <c r="AA42" s="24">
        <f t="shared" si="1"/>
        <v>414750</v>
      </c>
      <c r="AB42" s="24">
        <f t="shared" si="2"/>
        <v>414750</v>
      </c>
      <c r="AC42" s="24">
        <f t="shared" si="3"/>
        <v>0</v>
      </c>
      <c r="AD42" s="24"/>
      <c r="AE42" s="24"/>
      <c r="AF42" s="24"/>
      <c r="AG42" s="24"/>
      <c r="AH42" s="24"/>
      <c r="AI42" s="71"/>
      <c r="AJ42" s="10">
        <f t="shared" si="11"/>
        <v>0</v>
      </c>
      <c r="AK42" s="6"/>
      <c r="AL42" s="6"/>
      <c r="AM42" s="6"/>
      <c r="AN42" s="6"/>
    </row>
    <row r="43" spans="1:40" ht="43.5" customHeight="1" x14ac:dyDescent="0.35">
      <c r="A43" s="29" t="s">
        <v>52</v>
      </c>
      <c r="B43" s="30" t="str">
        <f>'[1]Ta-4'!B1:H1</f>
        <v>Tárgyalóasztal</v>
      </c>
      <c r="C43" s="35" t="s">
        <v>187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1</v>
      </c>
      <c r="J43" s="37">
        <v>0</v>
      </c>
      <c r="K43" s="37">
        <v>0</v>
      </c>
      <c r="L43" s="37">
        <v>1</v>
      </c>
      <c r="M43" s="37">
        <v>0</v>
      </c>
      <c r="N43" s="37">
        <v>0</v>
      </c>
      <c r="O43" s="37">
        <v>0</v>
      </c>
      <c r="P43" s="37">
        <v>0</v>
      </c>
      <c r="Q43" s="32">
        <v>0</v>
      </c>
      <c r="R43" s="32">
        <v>0</v>
      </c>
      <c r="S43" s="32">
        <v>0</v>
      </c>
      <c r="T43" s="32">
        <v>0</v>
      </c>
      <c r="U43" s="33">
        <f t="shared" si="12"/>
        <v>2</v>
      </c>
      <c r="V43" s="9">
        <f t="shared" si="13"/>
        <v>2</v>
      </c>
      <c r="W43" s="9">
        <v>0</v>
      </c>
      <c r="X43" s="24"/>
      <c r="Y43" s="24">
        <v>214500</v>
      </c>
      <c r="Z43" s="24">
        <f t="shared" si="0"/>
        <v>225225</v>
      </c>
      <c r="AA43" s="24">
        <f t="shared" si="1"/>
        <v>450450</v>
      </c>
      <c r="AB43" s="24">
        <f t="shared" si="2"/>
        <v>450450</v>
      </c>
      <c r="AC43" s="24">
        <f t="shared" si="3"/>
        <v>0</v>
      </c>
      <c r="AD43" s="24"/>
      <c r="AE43" s="24"/>
      <c r="AF43" s="24"/>
      <c r="AG43" s="24"/>
      <c r="AH43" s="24"/>
      <c r="AI43" s="71"/>
      <c r="AJ43" s="10">
        <f t="shared" si="11"/>
        <v>0</v>
      </c>
      <c r="AK43" s="6"/>
      <c r="AL43" s="6"/>
      <c r="AM43" s="6"/>
      <c r="AN43" s="6"/>
    </row>
    <row r="44" spans="1:40" ht="31.5" x14ac:dyDescent="0.35">
      <c r="A44" s="29" t="s">
        <v>96</v>
      </c>
      <c r="B44" s="30" t="s">
        <v>82</v>
      </c>
      <c r="C44" s="35" t="s">
        <v>188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2">
        <v>0</v>
      </c>
      <c r="R44" s="32">
        <v>0</v>
      </c>
      <c r="S44" s="32">
        <v>1</v>
      </c>
      <c r="T44" s="32">
        <v>6</v>
      </c>
      <c r="U44" s="33">
        <f t="shared" si="12"/>
        <v>7</v>
      </c>
      <c r="V44" s="9">
        <f t="shared" si="13"/>
        <v>7</v>
      </c>
      <c r="W44" s="9">
        <v>0</v>
      </c>
      <c r="X44" s="24"/>
      <c r="Y44" s="24">
        <v>97500</v>
      </c>
      <c r="Z44" s="24">
        <f t="shared" si="0"/>
        <v>102375</v>
      </c>
      <c r="AA44" s="24">
        <f t="shared" si="1"/>
        <v>716625</v>
      </c>
      <c r="AB44" s="24">
        <f t="shared" si="2"/>
        <v>716625</v>
      </c>
      <c r="AC44" s="24">
        <f t="shared" si="3"/>
        <v>0</v>
      </c>
      <c r="AD44" s="24"/>
      <c r="AE44" s="24"/>
      <c r="AF44" s="24"/>
      <c r="AG44" s="24"/>
      <c r="AH44" s="24"/>
      <c r="AI44" s="71"/>
      <c r="AJ44" s="10">
        <f t="shared" si="11"/>
        <v>0</v>
      </c>
      <c r="AK44" s="6"/>
      <c r="AL44" s="6"/>
      <c r="AM44" s="6"/>
      <c r="AN44" s="6"/>
    </row>
    <row r="45" spans="1:40" ht="30" customHeight="1" x14ac:dyDescent="0.35">
      <c r="A45" s="29" t="s">
        <v>53</v>
      </c>
      <c r="B45" s="30" t="str">
        <f>'[1]Ta-7'!B1:H1</f>
        <v>Tárgyalóasztal, kör alakú</v>
      </c>
      <c r="C45" s="35" t="s">
        <v>189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1</v>
      </c>
      <c r="P45" s="37">
        <v>0</v>
      </c>
      <c r="Q45" s="32">
        <v>0</v>
      </c>
      <c r="R45" s="32">
        <v>0</v>
      </c>
      <c r="S45" s="32">
        <v>0</v>
      </c>
      <c r="T45" s="32">
        <v>0</v>
      </c>
      <c r="U45" s="33">
        <f t="shared" si="12"/>
        <v>1</v>
      </c>
      <c r="V45" s="9">
        <f t="shared" si="13"/>
        <v>1</v>
      </c>
      <c r="W45" s="9">
        <v>0</v>
      </c>
      <c r="X45" s="24"/>
      <c r="Y45" s="24">
        <v>134200</v>
      </c>
      <c r="Z45" s="24">
        <f t="shared" si="0"/>
        <v>140910</v>
      </c>
      <c r="AA45" s="24">
        <f t="shared" si="1"/>
        <v>140910</v>
      </c>
      <c r="AB45" s="24">
        <f t="shared" si="2"/>
        <v>140910</v>
      </c>
      <c r="AC45" s="24">
        <f t="shared" si="3"/>
        <v>0</v>
      </c>
      <c r="AD45" s="24"/>
      <c r="AE45" s="24"/>
      <c r="AF45" s="24"/>
      <c r="AG45" s="24"/>
      <c r="AH45" s="24"/>
      <c r="AI45" s="71"/>
      <c r="AJ45" s="10">
        <f t="shared" si="11"/>
        <v>0</v>
      </c>
      <c r="AK45" s="6"/>
      <c r="AL45" s="6"/>
      <c r="AM45" s="6"/>
      <c r="AN45" s="6"/>
    </row>
    <row r="46" spans="1:40" ht="30" customHeight="1" x14ac:dyDescent="0.35">
      <c r="A46" s="29" t="s">
        <v>100</v>
      </c>
      <c r="B46" s="30" t="s">
        <v>82</v>
      </c>
      <c r="C46" s="35" t="s">
        <v>190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2</v>
      </c>
      <c r="M46" s="37">
        <v>0</v>
      </c>
      <c r="N46" s="37">
        <v>0</v>
      </c>
      <c r="O46" s="37">
        <v>0</v>
      </c>
      <c r="P46" s="37">
        <v>0</v>
      </c>
      <c r="Q46" s="32">
        <v>2</v>
      </c>
      <c r="R46" s="32">
        <v>0</v>
      </c>
      <c r="S46" s="32">
        <v>0</v>
      </c>
      <c r="T46" s="32">
        <v>0</v>
      </c>
      <c r="U46" s="33">
        <f t="shared" si="12"/>
        <v>4</v>
      </c>
      <c r="V46" s="9">
        <f t="shared" si="13"/>
        <v>4</v>
      </c>
      <c r="W46" s="9">
        <v>0</v>
      </c>
      <c r="X46" s="24"/>
      <c r="Y46" s="24">
        <v>120200</v>
      </c>
      <c r="Z46" s="24">
        <f t="shared" si="0"/>
        <v>126210</v>
      </c>
      <c r="AA46" s="24">
        <f t="shared" si="1"/>
        <v>504840</v>
      </c>
      <c r="AB46" s="24">
        <f t="shared" si="2"/>
        <v>504840</v>
      </c>
      <c r="AC46" s="24">
        <f t="shared" si="3"/>
        <v>0</v>
      </c>
      <c r="AD46" s="24"/>
      <c r="AE46" s="24"/>
      <c r="AF46" s="24"/>
      <c r="AG46" s="24"/>
      <c r="AH46" s="24"/>
      <c r="AI46" s="71"/>
      <c r="AJ46" s="10">
        <f t="shared" si="11"/>
        <v>0</v>
      </c>
      <c r="AK46" s="6"/>
      <c r="AL46" s="6"/>
      <c r="AM46" s="6"/>
      <c r="AN46" s="6"/>
    </row>
    <row r="47" spans="1:40" ht="30" customHeight="1" x14ac:dyDescent="0.35">
      <c r="A47" s="62" t="s">
        <v>256</v>
      </c>
      <c r="B47" s="62"/>
      <c r="C47" s="57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5"/>
      <c r="R47" s="55"/>
      <c r="S47" s="55"/>
      <c r="T47" s="55"/>
      <c r="U47" s="56"/>
      <c r="V47" s="11">
        <f>SUM(V40:V46)</f>
        <v>37</v>
      </c>
      <c r="W47" s="11">
        <f>SUM(W40:W46)</f>
        <v>0</v>
      </c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50"/>
      <c r="AJ47" s="50">
        <f>SUM(AJ40:AJ46)</f>
        <v>0</v>
      </c>
      <c r="AK47" s="6"/>
      <c r="AL47" s="6"/>
      <c r="AM47" s="6"/>
      <c r="AN47" s="6"/>
    </row>
    <row r="48" spans="1:40" x14ac:dyDescent="0.35">
      <c r="A48" s="65" t="s">
        <v>22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"/>
      <c r="AL48" s="6"/>
      <c r="AM48" s="6"/>
      <c r="AN48" s="6"/>
    </row>
    <row r="49" spans="1:40" ht="25.5" customHeight="1" x14ac:dyDescent="0.35">
      <c r="A49" s="29" t="s">
        <v>39</v>
      </c>
      <c r="B49" s="30" t="str">
        <f>'[1]Bb-3'!B1:H1</f>
        <v>Üvegvitrin</v>
      </c>
      <c r="C49" s="35" t="s">
        <v>191</v>
      </c>
      <c r="D49" s="37">
        <v>0</v>
      </c>
      <c r="E49" s="37">
        <v>0</v>
      </c>
      <c r="F49" s="37">
        <v>0</v>
      </c>
      <c r="G49" s="37">
        <v>0</v>
      </c>
      <c r="H49" s="37">
        <v>2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2">
        <v>0</v>
      </c>
      <c r="R49" s="32">
        <v>0</v>
      </c>
      <c r="S49" s="32">
        <v>0</v>
      </c>
      <c r="T49" s="32">
        <v>0</v>
      </c>
      <c r="U49" s="33">
        <f t="shared" ref="U49:U58" si="14">SUM(D49:T49)</f>
        <v>2</v>
      </c>
      <c r="V49" s="9">
        <f t="shared" ref="V49:V58" si="15">U49-W49</f>
        <v>2</v>
      </c>
      <c r="W49" s="9">
        <v>0</v>
      </c>
      <c r="X49" s="24"/>
      <c r="Y49" s="24">
        <v>5420000</v>
      </c>
      <c r="Z49" s="24">
        <f t="shared" si="0"/>
        <v>5691000</v>
      </c>
      <c r="AA49" s="24">
        <f t="shared" si="1"/>
        <v>11382000</v>
      </c>
      <c r="AB49" s="24">
        <f t="shared" si="2"/>
        <v>11382000</v>
      </c>
      <c r="AC49" s="24">
        <f t="shared" si="3"/>
        <v>0</v>
      </c>
      <c r="AD49" s="24"/>
      <c r="AE49" s="24"/>
      <c r="AF49" s="24"/>
      <c r="AG49" s="24"/>
      <c r="AH49" s="24"/>
      <c r="AI49" s="71"/>
      <c r="AJ49" s="10">
        <f t="shared" si="11"/>
        <v>0</v>
      </c>
      <c r="AK49" s="6"/>
      <c r="AL49" s="6"/>
      <c r="AM49" s="6"/>
      <c r="AN49" s="6"/>
    </row>
    <row r="50" spans="1:40" ht="27" customHeight="1" x14ac:dyDescent="0.35">
      <c r="A50" s="29" t="s">
        <v>40</v>
      </c>
      <c r="B50" s="30" t="s">
        <v>136</v>
      </c>
      <c r="C50" s="35" t="s">
        <v>158</v>
      </c>
      <c r="D50" s="37">
        <v>0</v>
      </c>
      <c r="E50" s="37">
        <v>0</v>
      </c>
      <c r="F50" s="37">
        <v>1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2">
        <v>0</v>
      </c>
      <c r="R50" s="32">
        <v>0</v>
      </c>
      <c r="S50" s="32">
        <v>0</v>
      </c>
      <c r="T50" s="32">
        <v>0</v>
      </c>
      <c r="U50" s="33">
        <f t="shared" si="14"/>
        <v>1</v>
      </c>
      <c r="V50" s="9">
        <f t="shared" si="15"/>
        <v>1</v>
      </c>
      <c r="W50" s="9">
        <v>0</v>
      </c>
      <c r="X50" s="24"/>
      <c r="Y50" s="24">
        <v>314500</v>
      </c>
      <c r="Z50" s="24">
        <f t="shared" si="0"/>
        <v>330225</v>
      </c>
      <c r="AA50" s="24">
        <f t="shared" si="1"/>
        <v>330225</v>
      </c>
      <c r="AB50" s="24">
        <f t="shared" si="2"/>
        <v>330225</v>
      </c>
      <c r="AC50" s="24">
        <f t="shared" si="3"/>
        <v>0</v>
      </c>
      <c r="AD50" s="24"/>
      <c r="AE50" s="24"/>
      <c r="AF50" s="24"/>
      <c r="AG50" s="24"/>
      <c r="AH50" s="24"/>
      <c r="AI50" s="71"/>
      <c r="AJ50" s="10">
        <f t="shared" si="11"/>
        <v>0</v>
      </c>
      <c r="AK50" s="6"/>
      <c r="AL50" s="6"/>
      <c r="AM50" s="6"/>
      <c r="AN50" s="6"/>
    </row>
    <row r="51" spans="1:40" ht="27" customHeight="1" x14ac:dyDescent="0.35">
      <c r="A51" s="29" t="s">
        <v>115</v>
      </c>
      <c r="B51" s="30" t="s">
        <v>116</v>
      </c>
      <c r="C51" s="35" t="s">
        <v>159</v>
      </c>
      <c r="D51" s="37">
        <v>0</v>
      </c>
      <c r="E51" s="37">
        <v>0</v>
      </c>
      <c r="F51" s="37">
        <v>2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2">
        <v>0</v>
      </c>
      <c r="R51" s="32">
        <v>0</v>
      </c>
      <c r="S51" s="32">
        <v>0</v>
      </c>
      <c r="T51" s="32">
        <v>0</v>
      </c>
      <c r="U51" s="33">
        <f t="shared" si="14"/>
        <v>2</v>
      </c>
      <c r="V51" s="9">
        <f t="shared" si="15"/>
        <v>2</v>
      </c>
      <c r="W51" s="9">
        <v>0</v>
      </c>
      <c r="X51" s="24"/>
      <c r="Y51" s="24">
        <v>154000</v>
      </c>
      <c r="Z51" s="24">
        <f t="shared" si="0"/>
        <v>161700</v>
      </c>
      <c r="AA51" s="24">
        <f t="shared" si="1"/>
        <v>323400</v>
      </c>
      <c r="AB51" s="24">
        <f t="shared" si="2"/>
        <v>323400</v>
      </c>
      <c r="AC51" s="24">
        <f t="shared" si="3"/>
        <v>0</v>
      </c>
      <c r="AD51" s="24"/>
      <c r="AE51" s="24"/>
      <c r="AF51" s="24"/>
      <c r="AG51" s="24"/>
      <c r="AH51" s="24"/>
      <c r="AI51" s="71"/>
      <c r="AJ51" s="10">
        <f t="shared" si="11"/>
        <v>0</v>
      </c>
      <c r="AK51" s="6"/>
      <c r="AL51" s="6"/>
      <c r="AM51" s="6"/>
      <c r="AN51" s="6"/>
    </row>
    <row r="52" spans="1:40" ht="27" customHeight="1" x14ac:dyDescent="0.35">
      <c r="A52" s="29" t="s">
        <v>135</v>
      </c>
      <c r="B52" s="30" t="s">
        <v>116</v>
      </c>
      <c r="C52" s="35" t="s">
        <v>160</v>
      </c>
      <c r="D52" s="37">
        <v>0</v>
      </c>
      <c r="E52" s="37">
        <v>0</v>
      </c>
      <c r="F52" s="37">
        <v>1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2">
        <v>0</v>
      </c>
      <c r="R52" s="32">
        <v>0</v>
      </c>
      <c r="S52" s="32">
        <v>0</v>
      </c>
      <c r="T52" s="32">
        <v>0</v>
      </c>
      <c r="U52" s="33">
        <f t="shared" si="14"/>
        <v>1</v>
      </c>
      <c r="V52" s="9">
        <f t="shared" si="15"/>
        <v>1</v>
      </c>
      <c r="W52" s="9">
        <v>0</v>
      </c>
      <c r="X52" s="24"/>
      <c r="Y52" s="24">
        <v>214000</v>
      </c>
      <c r="Z52" s="24">
        <f t="shared" si="0"/>
        <v>224700</v>
      </c>
      <c r="AA52" s="24">
        <f t="shared" si="1"/>
        <v>224700</v>
      </c>
      <c r="AB52" s="24">
        <f t="shared" si="2"/>
        <v>224700</v>
      </c>
      <c r="AC52" s="24">
        <f t="shared" si="3"/>
        <v>0</v>
      </c>
      <c r="AD52" s="24"/>
      <c r="AE52" s="24"/>
      <c r="AF52" s="24"/>
      <c r="AG52" s="24"/>
      <c r="AH52" s="24"/>
      <c r="AI52" s="71"/>
      <c r="AJ52" s="10">
        <f t="shared" si="11"/>
        <v>0</v>
      </c>
      <c r="AK52" s="6"/>
      <c r="AL52" s="6"/>
      <c r="AM52" s="6"/>
      <c r="AN52" s="6"/>
    </row>
    <row r="53" spans="1:40" ht="31.5" x14ac:dyDescent="0.35">
      <c r="A53" s="29" t="s">
        <v>41</v>
      </c>
      <c r="B53" s="30" t="str">
        <f>'[1]Ka-1'!B1:H1</f>
        <v>Könyvtári munkaasztal-pult</v>
      </c>
      <c r="C53" s="35" t="s">
        <v>192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1</v>
      </c>
      <c r="N53" s="37">
        <v>0</v>
      </c>
      <c r="O53" s="37">
        <v>0</v>
      </c>
      <c r="P53" s="37">
        <v>0</v>
      </c>
      <c r="Q53" s="32">
        <v>1</v>
      </c>
      <c r="R53" s="32">
        <v>1</v>
      </c>
      <c r="S53" s="32">
        <v>0</v>
      </c>
      <c r="T53" s="32">
        <v>0</v>
      </c>
      <c r="U53" s="33">
        <f t="shared" si="14"/>
        <v>3</v>
      </c>
      <c r="V53" s="9">
        <f t="shared" si="15"/>
        <v>3</v>
      </c>
      <c r="W53" s="9">
        <v>0</v>
      </c>
      <c r="X53" s="24"/>
      <c r="Y53" s="24">
        <v>1201000</v>
      </c>
      <c r="Z53" s="24">
        <f t="shared" si="0"/>
        <v>1261050</v>
      </c>
      <c r="AA53" s="24">
        <f t="shared" si="1"/>
        <v>3783150</v>
      </c>
      <c r="AB53" s="24">
        <f t="shared" si="2"/>
        <v>3783150</v>
      </c>
      <c r="AC53" s="24">
        <f t="shared" si="3"/>
        <v>0</v>
      </c>
      <c r="AD53" s="24"/>
      <c r="AE53" s="24"/>
      <c r="AF53" s="24"/>
      <c r="AG53" s="24"/>
      <c r="AH53" s="24"/>
      <c r="AI53" s="71"/>
      <c r="AJ53" s="10">
        <f t="shared" si="11"/>
        <v>0</v>
      </c>
      <c r="AK53" s="6"/>
      <c r="AL53" s="6"/>
      <c r="AM53" s="6"/>
      <c r="AN53" s="6"/>
    </row>
    <row r="54" spans="1:40" ht="29.25" customHeight="1" x14ac:dyDescent="0.35">
      <c r="A54" s="29" t="s">
        <v>42</v>
      </c>
      <c r="B54" s="30" t="str">
        <f>'[1]Ka-2'!B1:H1</f>
        <v>Könyvtári munkaasztal-pult</v>
      </c>
      <c r="C54" s="35" t="s">
        <v>193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7">
        <v>0</v>
      </c>
      <c r="P54" s="37">
        <v>1</v>
      </c>
      <c r="Q54" s="32">
        <v>0</v>
      </c>
      <c r="R54" s="32">
        <v>0</v>
      </c>
      <c r="S54" s="32">
        <v>0</v>
      </c>
      <c r="T54" s="32">
        <v>0</v>
      </c>
      <c r="U54" s="33">
        <f t="shared" si="14"/>
        <v>1</v>
      </c>
      <c r="V54" s="9">
        <f t="shared" si="15"/>
        <v>1</v>
      </c>
      <c r="W54" s="9">
        <v>0</v>
      </c>
      <c r="X54" s="24"/>
      <c r="Y54" s="24">
        <v>3450000</v>
      </c>
      <c r="Z54" s="24">
        <f t="shared" si="0"/>
        <v>3622500</v>
      </c>
      <c r="AA54" s="24">
        <f t="shared" si="1"/>
        <v>3622500</v>
      </c>
      <c r="AB54" s="24">
        <f t="shared" si="2"/>
        <v>3622500</v>
      </c>
      <c r="AC54" s="24">
        <f t="shared" si="3"/>
        <v>0</v>
      </c>
      <c r="AD54" s="24"/>
      <c r="AE54" s="24"/>
      <c r="AF54" s="24"/>
      <c r="AG54" s="24"/>
      <c r="AH54" s="24"/>
      <c r="AI54" s="71"/>
      <c r="AJ54" s="10">
        <f t="shared" si="11"/>
        <v>0</v>
      </c>
      <c r="AK54" s="6"/>
      <c r="AL54" s="6"/>
      <c r="AM54" s="6"/>
      <c r="AN54" s="6"/>
    </row>
    <row r="55" spans="1:40" ht="31.5" x14ac:dyDescent="0.35">
      <c r="A55" s="29" t="s">
        <v>43</v>
      </c>
      <c r="B55" s="30" t="str">
        <f>'[1]Ka-3'!B1:H1</f>
        <v>Könyvtári olvasóasztal</v>
      </c>
      <c r="C55" s="35" t="s">
        <v>194</v>
      </c>
      <c r="D55" s="37">
        <v>0</v>
      </c>
      <c r="E55" s="37">
        <v>0</v>
      </c>
      <c r="F55" s="37">
        <v>39</v>
      </c>
      <c r="G55" s="37">
        <v>0</v>
      </c>
      <c r="H55" s="37">
        <v>0</v>
      </c>
      <c r="I55" s="37">
        <v>0</v>
      </c>
      <c r="J55" s="37">
        <v>0</v>
      </c>
      <c r="K55" s="37">
        <v>3</v>
      </c>
      <c r="L55" s="37">
        <v>8</v>
      </c>
      <c r="M55" s="37">
        <v>20</v>
      </c>
      <c r="N55" s="37">
        <v>0</v>
      </c>
      <c r="O55" s="37">
        <v>0</v>
      </c>
      <c r="P55" s="37">
        <v>0</v>
      </c>
      <c r="Q55" s="32">
        <v>9</v>
      </c>
      <c r="R55" s="32">
        <v>1</v>
      </c>
      <c r="S55" s="32">
        <v>0</v>
      </c>
      <c r="T55" s="32">
        <v>0</v>
      </c>
      <c r="U55" s="33">
        <f t="shared" si="14"/>
        <v>80</v>
      </c>
      <c r="V55" s="9">
        <f t="shared" si="15"/>
        <v>80</v>
      </c>
      <c r="W55" s="9">
        <v>0</v>
      </c>
      <c r="X55" s="24"/>
      <c r="Y55" s="24">
        <v>39800</v>
      </c>
      <c r="Z55" s="24">
        <f t="shared" si="0"/>
        <v>41790</v>
      </c>
      <c r="AA55" s="24">
        <f t="shared" si="1"/>
        <v>3343200</v>
      </c>
      <c r="AB55" s="24">
        <f t="shared" si="2"/>
        <v>3343200</v>
      </c>
      <c r="AC55" s="24">
        <f t="shared" si="3"/>
        <v>0</v>
      </c>
      <c r="AD55" s="24"/>
      <c r="AE55" s="24"/>
      <c r="AF55" s="24"/>
      <c r="AG55" s="24"/>
      <c r="AH55" s="24"/>
      <c r="AI55" s="71"/>
      <c r="AJ55" s="10">
        <f t="shared" si="11"/>
        <v>0</v>
      </c>
      <c r="AK55" s="6"/>
      <c r="AL55" s="6"/>
      <c r="AM55" s="6"/>
      <c r="AN55" s="6"/>
    </row>
    <row r="56" spans="1:40" ht="31.5" x14ac:dyDescent="0.35">
      <c r="A56" s="29" t="s">
        <v>44</v>
      </c>
      <c r="B56" s="30" t="str">
        <f>'[1]Ka-4'!B1:H1</f>
        <v>Könyvtári munkaasztal-pult</v>
      </c>
      <c r="C56" s="35" t="s">
        <v>195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1</v>
      </c>
      <c r="M56" s="37">
        <v>0</v>
      </c>
      <c r="N56" s="37">
        <v>0</v>
      </c>
      <c r="O56" s="37">
        <v>0</v>
      </c>
      <c r="P56" s="37">
        <v>0</v>
      </c>
      <c r="Q56" s="32">
        <v>0</v>
      </c>
      <c r="R56" s="32">
        <v>0</v>
      </c>
      <c r="S56" s="32">
        <v>0</v>
      </c>
      <c r="T56" s="32">
        <v>0</v>
      </c>
      <c r="U56" s="33">
        <f t="shared" si="14"/>
        <v>1</v>
      </c>
      <c r="V56" s="9">
        <f t="shared" si="15"/>
        <v>1</v>
      </c>
      <c r="W56" s="9">
        <v>0</v>
      </c>
      <c r="X56" s="24"/>
      <c r="Y56" s="24">
        <v>654000</v>
      </c>
      <c r="Z56" s="24">
        <f t="shared" si="0"/>
        <v>686700</v>
      </c>
      <c r="AA56" s="24">
        <f t="shared" si="1"/>
        <v>686700</v>
      </c>
      <c r="AB56" s="24">
        <f t="shared" si="2"/>
        <v>686700</v>
      </c>
      <c r="AC56" s="24">
        <f t="shared" si="3"/>
        <v>0</v>
      </c>
      <c r="AD56" s="24"/>
      <c r="AE56" s="24"/>
      <c r="AF56" s="24"/>
      <c r="AG56" s="24"/>
      <c r="AH56" s="24"/>
      <c r="AI56" s="71"/>
      <c r="AJ56" s="10">
        <f t="shared" si="11"/>
        <v>0</v>
      </c>
      <c r="AK56" s="6"/>
      <c r="AL56" s="6"/>
      <c r="AM56" s="6"/>
      <c r="AN56" s="6"/>
    </row>
    <row r="57" spans="1:40" ht="31.5" x14ac:dyDescent="0.35">
      <c r="A57" s="29" t="s">
        <v>91</v>
      </c>
      <c r="B57" s="30" t="str">
        <f>'[1]Ka-5'!B1:H1</f>
        <v>Könyvtári dokumentáló asztal</v>
      </c>
      <c r="C57" s="35" t="s">
        <v>196</v>
      </c>
      <c r="D57" s="37">
        <v>0</v>
      </c>
      <c r="E57" s="37">
        <v>2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2">
        <v>0</v>
      </c>
      <c r="R57" s="32">
        <v>0</v>
      </c>
      <c r="S57" s="32">
        <v>0</v>
      </c>
      <c r="T57" s="32">
        <v>0</v>
      </c>
      <c r="U57" s="33">
        <f t="shared" si="14"/>
        <v>2</v>
      </c>
      <c r="V57" s="9">
        <f t="shared" si="15"/>
        <v>2</v>
      </c>
      <c r="W57" s="9">
        <v>0</v>
      </c>
      <c r="X57" s="24"/>
      <c r="Y57" s="24">
        <v>1154020</v>
      </c>
      <c r="Z57" s="24">
        <f t="shared" si="0"/>
        <v>1211721</v>
      </c>
      <c r="AA57" s="24">
        <f t="shared" si="1"/>
        <v>2423442</v>
      </c>
      <c r="AB57" s="24">
        <f t="shared" si="2"/>
        <v>2423442</v>
      </c>
      <c r="AC57" s="24">
        <f t="shared" si="3"/>
        <v>0</v>
      </c>
      <c r="AD57" s="24"/>
      <c r="AE57" s="24"/>
      <c r="AF57" s="24"/>
      <c r="AG57" s="24"/>
      <c r="AH57" s="24"/>
      <c r="AI57" s="71"/>
      <c r="AJ57" s="10">
        <f t="shared" si="11"/>
        <v>0</v>
      </c>
      <c r="AK57" s="6"/>
      <c r="AL57" s="6"/>
      <c r="AM57" s="6"/>
      <c r="AN57" s="6"/>
    </row>
    <row r="58" spans="1:40" ht="25.5" customHeight="1" x14ac:dyDescent="0.35">
      <c r="A58" s="29" t="s">
        <v>102</v>
      </c>
      <c r="B58" s="30" t="s">
        <v>103</v>
      </c>
      <c r="C58" s="35" t="s">
        <v>246</v>
      </c>
      <c r="D58" s="37">
        <v>0</v>
      </c>
      <c r="E58" s="37">
        <v>0</v>
      </c>
      <c r="F58" s="37">
        <v>1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2">
        <v>0</v>
      </c>
      <c r="R58" s="32">
        <v>0</v>
      </c>
      <c r="S58" s="32">
        <v>0</v>
      </c>
      <c r="T58" s="32">
        <v>0</v>
      </c>
      <c r="U58" s="33">
        <f t="shared" si="14"/>
        <v>1</v>
      </c>
      <c r="V58" s="9">
        <f t="shared" si="15"/>
        <v>1</v>
      </c>
      <c r="W58" s="9">
        <v>0</v>
      </c>
      <c r="X58" s="24"/>
      <c r="Y58" s="24">
        <v>98750</v>
      </c>
      <c r="Z58" s="24">
        <f t="shared" si="0"/>
        <v>103687.5</v>
      </c>
      <c r="AA58" s="24">
        <f t="shared" si="1"/>
        <v>103687.5</v>
      </c>
      <c r="AB58" s="24">
        <f t="shared" si="2"/>
        <v>103687.5</v>
      </c>
      <c r="AC58" s="24">
        <f t="shared" si="3"/>
        <v>0</v>
      </c>
      <c r="AD58" s="24"/>
      <c r="AE58" s="24"/>
      <c r="AF58" s="24"/>
      <c r="AG58" s="24"/>
      <c r="AH58" s="24"/>
      <c r="AI58" s="71"/>
      <c r="AJ58" s="10">
        <f t="shared" si="11"/>
        <v>0</v>
      </c>
      <c r="AK58" s="6"/>
      <c r="AL58" s="6"/>
      <c r="AM58" s="6"/>
      <c r="AN58" s="6"/>
    </row>
    <row r="59" spans="1:40" ht="25.5" customHeight="1" x14ac:dyDescent="0.35">
      <c r="A59" s="62" t="s">
        <v>257</v>
      </c>
      <c r="B59" s="62"/>
      <c r="C59" s="57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5"/>
      <c r="R59" s="55"/>
      <c r="S59" s="55"/>
      <c r="T59" s="55"/>
      <c r="U59" s="56"/>
      <c r="V59" s="11">
        <f>SUM(V49:V58)</f>
        <v>94</v>
      </c>
      <c r="W59" s="11">
        <f>SUM(W49:W58)</f>
        <v>0</v>
      </c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50"/>
      <c r="AJ59" s="50">
        <f>SUM(AJ49:AJ58)</f>
        <v>0</v>
      </c>
      <c r="AK59" s="6"/>
      <c r="AL59" s="6"/>
      <c r="AM59" s="6"/>
      <c r="AN59" s="6"/>
    </row>
    <row r="60" spans="1:40" ht="21" customHeight="1" x14ac:dyDescent="0.35">
      <c r="A60" s="65" t="s">
        <v>23</v>
      </c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"/>
      <c r="AL60" s="6"/>
      <c r="AM60" s="6"/>
      <c r="AN60" s="6"/>
    </row>
    <row r="61" spans="1:40" ht="34.5" customHeight="1" x14ac:dyDescent="0.35">
      <c r="A61" s="29" t="s">
        <v>24</v>
      </c>
      <c r="B61" s="30" t="str">
        <f>'[1]VMa-1'!B1:H1</f>
        <v>Vezetői munkaasztal + konténer</v>
      </c>
      <c r="C61" s="35" t="s">
        <v>247</v>
      </c>
      <c r="D61" s="37">
        <v>0</v>
      </c>
      <c r="E61" s="37">
        <v>0</v>
      </c>
      <c r="F61" s="37">
        <v>0</v>
      </c>
      <c r="G61" s="37">
        <v>2</v>
      </c>
      <c r="H61" s="37">
        <v>0</v>
      </c>
      <c r="I61" s="37">
        <v>3</v>
      </c>
      <c r="J61" s="37">
        <v>0</v>
      </c>
      <c r="K61" s="37">
        <v>1</v>
      </c>
      <c r="L61" s="37">
        <v>3</v>
      </c>
      <c r="M61" s="37">
        <v>0</v>
      </c>
      <c r="N61" s="37">
        <v>0</v>
      </c>
      <c r="O61" s="37">
        <v>3</v>
      </c>
      <c r="P61" s="37">
        <v>0</v>
      </c>
      <c r="Q61" s="32">
        <f>1-1</f>
        <v>0</v>
      </c>
      <c r="R61" s="32">
        <v>0</v>
      </c>
      <c r="S61" s="32">
        <v>1</v>
      </c>
      <c r="T61" s="32">
        <v>0</v>
      </c>
      <c r="U61" s="33">
        <f>SUM(D61:T61)</f>
        <v>13</v>
      </c>
      <c r="V61" s="9">
        <f t="shared" ref="V61:V70" si="16">U61-W61</f>
        <v>13</v>
      </c>
      <c r="W61" s="9">
        <v>0</v>
      </c>
      <c r="X61" s="24"/>
      <c r="Y61" s="24">
        <v>387500</v>
      </c>
      <c r="Z61" s="24">
        <f t="shared" si="0"/>
        <v>406875</v>
      </c>
      <c r="AA61" s="24">
        <f t="shared" si="1"/>
        <v>5289375</v>
      </c>
      <c r="AB61" s="24">
        <f t="shared" si="2"/>
        <v>5289375</v>
      </c>
      <c r="AC61" s="24">
        <f t="shared" si="3"/>
        <v>0</v>
      </c>
      <c r="AD61" s="24"/>
      <c r="AE61" s="24"/>
      <c r="AF61" s="24"/>
      <c r="AG61" s="24"/>
      <c r="AH61" s="24"/>
      <c r="AI61" s="71"/>
      <c r="AJ61" s="10">
        <f t="shared" si="11"/>
        <v>0</v>
      </c>
      <c r="AK61" s="6"/>
      <c r="AL61" s="6"/>
      <c r="AM61" s="6"/>
      <c r="AN61" s="6"/>
    </row>
    <row r="62" spans="1:40" ht="33" customHeight="1" x14ac:dyDescent="0.35">
      <c r="A62" s="29" t="s">
        <v>113</v>
      </c>
      <c r="B62" s="30" t="s">
        <v>90</v>
      </c>
      <c r="C62" s="35" t="s">
        <v>247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1</v>
      </c>
      <c r="J62" s="37">
        <v>0</v>
      </c>
      <c r="K62" s="37">
        <v>0</v>
      </c>
      <c r="L62" s="37">
        <v>2</v>
      </c>
      <c r="M62" s="37">
        <v>0</v>
      </c>
      <c r="N62" s="37">
        <v>0</v>
      </c>
      <c r="O62" s="37">
        <v>0</v>
      </c>
      <c r="P62" s="37">
        <v>0</v>
      </c>
      <c r="Q62" s="32">
        <v>0</v>
      </c>
      <c r="R62" s="32">
        <v>0</v>
      </c>
      <c r="S62" s="32">
        <v>1</v>
      </c>
      <c r="T62" s="32">
        <v>0</v>
      </c>
      <c r="U62" s="33">
        <f>SUM(D62:T62)</f>
        <v>4</v>
      </c>
      <c r="V62" s="9">
        <f t="shared" si="16"/>
        <v>4</v>
      </c>
      <c r="W62" s="9">
        <v>0</v>
      </c>
      <c r="X62" s="24"/>
      <c r="Y62" s="24">
        <v>387500</v>
      </c>
      <c r="Z62" s="24">
        <f t="shared" si="0"/>
        <v>406875</v>
      </c>
      <c r="AA62" s="24">
        <f t="shared" si="1"/>
        <v>1627500</v>
      </c>
      <c r="AB62" s="24">
        <f t="shared" si="2"/>
        <v>1627500</v>
      </c>
      <c r="AC62" s="24">
        <f t="shared" si="3"/>
        <v>0</v>
      </c>
      <c r="AD62" s="24"/>
      <c r="AE62" s="24"/>
      <c r="AF62" s="24"/>
      <c r="AG62" s="24"/>
      <c r="AH62" s="24"/>
      <c r="AI62" s="71"/>
      <c r="AJ62" s="10">
        <f t="shared" si="11"/>
        <v>0</v>
      </c>
      <c r="AK62" s="6"/>
      <c r="AL62" s="6"/>
      <c r="AM62" s="6"/>
      <c r="AN62" s="6"/>
    </row>
    <row r="63" spans="1:40" ht="31.5" customHeight="1" x14ac:dyDescent="0.35">
      <c r="A63" s="29" t="s">
        <v>85</v>
      </c>
      <c r="B63" s="30" t="str">
        <f>'[1]VSz-1'!B1:H1</f>
        <v>Vezetői alacsony szekrény</v>
      </c>
      <c r="C63" s="35" t="s">
        <v>197</v>
      </c>
      <c r="D63" s="37">
        <v>0</v>
      </c>
      <c r="E63" s="37">
        <v>0</v>
      </c>
      <c r="F63" s="37">
        <v>0</v>
      </c>
      <c r="G63" s="37">
        <v>2</v>
      </c>
      <c r="H63" s="37">
        <v>0</v>
      </c>
      <c r="I63" s="37">
        <v>3</v>
      </c>
      <c r="J63" s="37">
        <v>0</v>
      </c>
      <c r="K63" s="37">
        <v>1</v>
      </c>
      <c r="L63" s="37">
        <v>0</v>
      </c>
      <c r="M63" s="37">
        <v>0</v>
      </c>
      <c r="N63" s="37">
        <v>0</v>
      </c>
      <c r="O63" s="37">
        <v>1</v>
      </c>
      <c r="P63" s="37">
        <v>0</v>
      </c>
      <c r="Q63" s="32">
        <v>0</v>
      </c>
      <c r="R63" s="32">
        <v>0</v>
      </c>
      <c r="S63" s="32">
        <v>1</v>
      </c>
      <c r="T63" s="32">
        <v>0</v>
      </c>
      <c r="U63" s="33">
        <f>SUM(D63:T63)</f>
        <v>8</v>
      </c>
      <c r="V63" s="9">
        <f t="shared" si="16"/>
        <v>8</v>
      </c>
      <c r="W63" s="9">
        <v>0</v>
      </c>
      <c r="X63" s="24"/>
      <c r="Y63" s="24">
        <v>189500</v>
      </c>
      <c r="Z63" s="24">
        <f t="shared" si="0"/>
        <v>198975</v>
      </c>
      <c r="AA63" s="24">
        <f t="shared" si="1"/>
        <v>1591800</v>
      </c>
      <c r="AB63" s="24">
        <f t="shared" si="2"/>
        <v>1591800</v>
      </c>
      <c r="AC63" s="24">
        <f t="shared" si="3"/>
        <v>0</v>
      </c>
      <c r="AD63" s="24"/>
      <c r="AE63" s="24"/>
      <c r="AF63" s="24"/>
      <c r="AG63" s="24"/>
      <c r="AH63" s="24"/>
      <c r="AI63" s="71"/>
      <c r="AJ63" s="10">
        <f t="shared" si="11"/>
        <v>0</v>
      </c>
      <c r="AK63" s="6"/>
      <c r="AL63" s="6"/>
      <c r="AM63" s="6"/>
      <c r="AN63" s="6"/>
    </row>
    <row r="64" spans="1:40" ht="29.25" customHeight="1" x14ac:dyDescent="0.35">
      <c r="A64" s="29" t="s">
        <v>86</v>
      </c>
      <c r="B64" s="30" t="str">
        <f>'[1]VSz-2'!B1:H1</f>
        <v>Vezetői magas szekrénysor</v>
      </c>
      <c r="C64" s="35" t="s">
        <v>198</v>
      </c>
      <c r="D64" s="37">
        <v>0</v>
      </c>
      <c r="E64" s="37">
        <v>0</v>
      </c>
      <c r="F64" s="37">
        <v>0</v>
      </c>
      <c r="G64" s="37">
        <v>2</v>
      </c>
      <c r="H64" s="37">
        <v>0</v>
      </c>
      <c r="I64" s="37">
        <v>4</v>
      </c>
      <c r="J64" s="37">
        <v>0</v>
      </c>
      <c r="K64" s="37">
        <v>1</v>
      </c>
      <c r="L64" s="37">
        <v>3</v>
      </c>
      <c r="M64" s="37">
        <v>0</v>
      </c>
      <c r="N64" s="37">
        <v>0</v>
      </c>
      <c r="O64" s="37">
        <v>0</v>
      </c>
      <c r="P64" s="37">
        <v>0</v>
      </c>
      <c r="Q64" s="32">
        <v>0</v>
      </c>
      <c r="R64" s="32">
        <v>0</v>
      </c>
      <c r="S64" s="32">
        <v>1</v>
      </c>
      <c r="T64" s="32">
        <f>T61</f>
        <v>0</v>
      </c>
      <c r="U64" s="33">
        <f t="shared" ref="U64:U69" si="17">SUM(D64:T64)</f>
        <v>11</v>
      </c>
      <c r="V64" s="9">
        <f t="shared" si="16"/>
        <v>11</v>
      </c>
      <c r="W64" s="9">
        <v>0</v>
      </c>
      <c r="X64" s="24"/>
      <c r="Y64" s="24">
        <v>429800</v>
      </c>
      <c r="Z64" s="24">
        <f t="shared" si="0"/>
        <v>451290</v>
      </c>
      <c r="AA64" s="24">
        <f t="shared" si="1"/>
        <v>4964190</v>
      </c>
      <c r="AB64" s="24">
        <f t="shared" si="2"/>
        <v>4964190</v>
      </c>
      <c r="AC64" s="24">
        <f t="shared" si="3"/>
        <v>0</v>
      </c>
      <c r="AD64" s="24"/>
      <c r="AE64" s="24"/>
      <c r="AF64" s="24"/>
      <c r="AG64" s="24"/>
      <c r="AH64" s="24"/>
      <c r="AI64" s="71"/>
      <c r="AJ64" s="10">
        <f t="shared" si="11"/>
        <v>0</v>
      </c>
      <c r="AK64" s="6"/>
      <c r="AL64" s="6"/>
      <c r="AM64" s="6"/>
      <c r="AN64" s="6"/>
    </row>
    <row r="65" spans="1:40" ht="29.25" customHeight="1" x14ac:dyDescent="0.35">
      <c r="A65" s="29" t="s">
        <v>112</v>
      </c>
      <c r="B65" s="30" t="s">
        <v>137</v>
      </c>
      <c r="C65" s="35" t="s">
        <v>199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2">
        <v>0</v>
      </c>
      <c r="R65" s="32">
        <v>0</v>
      </c>
      <c r="S65" s="32">
        <v>4</v>
      </c>
      <c r="T65" s="32">
        <f t="shared" ref="T65" si="18">T63</f>
        <v>0</v>
      </c>
      <c r="U65" s="33">
        <f t="shared" si="17"/>
        <v>4</v>
      </c>
      <c r="V65" s="9">
        <f t="shared" si="16"/>
        <v>4</v>
      </c>
      <c r="W65" s="9">
        <v>0</v>
      </c>
      <c r="X65" s="24"/>
      <c r="Y65" s="24">
        <v>112000</v>
      </c>
      <c r="Z65" s="24">
        <f t="shared" si="0"/>
        <v>117600</v>
      </c>
      <c r="AA65" s="24">
        <f t="shared" si="1"/>
        <v>470400</v>
      </c>
      <c r="AB65" s="24">
        <f t="shared" si="2"/>
        <v>470400</v>
      </c>
      <c r="AC65" s="24">
        <f t="shared" si="3"/>
        <v>0</v>
      </c>
      <c r="AD65" s="24"/>
      <c r="AE65" s="24"/>
      <c r="AF65" s="24"/>
      <c r="AG65" s="24"/>
      <c r="AH65" s="24"/>
      <c r="AI65" s="71"/>
      <c r="AJ65" s="10">
        <f t="shared" si="11"/>
        <v>0</v>
      </c>
      <c r="AK65" s="6"/>
      <c r="AL65" s="6"/>
      <c r="AM65" s="6"/>
      <c r="AN65" s="6"/>
    </row>
    <row r="66" spans="1:40" ht="29.25" customHeight="1" x14ac:dyDescent="0.35">
      <c r="A66" s="29" t="s">
        <v>128</v>
      </c>
      <c r="B66" s="30" t="s">
        <v>129</v>
      </c>
      <c r="C66" s="35" t="s">
        <v>198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1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2">
        <v>0</v>
      </c>
      <c r="R66" s="32">
        <v>0</v>
      </c>
      <c r="S66" s="32">
        <v>0</v>
      </c>
      <c r="T66" s="32">
        <v>0</v>
      </c>
      <c r="U66" s="33">
        <f t="shared" si="17"/>
        <v>1</v>
      </c>
      <c r="V66" s="9">
        <f t="shared" si="16"/>
        <v>1</v>
      </c>
      <c r="W66" s="9">
        <v>0</v>
      </c>
      <c r="X66" s="24"/>
      <c r="Y66" s="24">
        <v>285400</v>
      </c>
      <c r="Z66" s="24">
        <f t="shared" si="0"/>
        <v>299670</v>
      </c>
      <c r="AA66" s="24">
        <f t="shared" si="1"/>
        <v>299670</v>
      </c>
      <c r="AB66" s="24">
        <f t="shared" si="2"/>
        <v>299670</v>
      </c>
      <c r="AC66" s="24">
        <f t="shared" si="3"/>
        <v>0</v>
      </c>
      <c r="AD66" s="24"/>
      <c r="AE66" s="24"/>
      <c r="AF66" s="24"/>
      <c r="AG66" s="24"/>
      <c r="AH66" s="24"/>
      <c r="AI66" s="71"/>
      <c r="AJ66" s="10">
        <f t="shared" si="11"/>
        <v>0</v>
      </c>
      <c r="AK66" s="6"/>
      <c r="AL66" s="6"/>
      <c r="AM66" s="6"/>
      <c r="AN66" s="6"/>
    </row>
    <row r="67" spans="1:40" ht="29.25" customHeight="1" x14ac:dyDescent="0.35">
      <c r="A67" s="29" t="s">
        <v>130</v>
      </c>
      <c r="B67" s="30" t="s">
        <v>138</v>
      </c>
      <c r="C67" s="35" t="s">
        <v>200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3</v>
      </c>
      <c r="M67" s="37">
        <v>0</v>
      </c>
      <c r="N67" s="37">
        <v>0</v>
      </c>
      <c r="O67" s="37">
        <v>0</v>
      </c>
      <c r="P67" s="37">
        <v>0</v>
      </c>
      <c r="Q67" s="32">
        <v>0</v>
      </c>
      <c r="R67" s="32">
        <v>0</v>
      </c>
      <c r="S67" s="32">
        <v>0</v>
      </c>
      <c r="T67" s="32">
        <v>0</v>
      </c>
      <c r="U67" s="33">
        <f t="shared" si="17"/>
        <v>3</v>
      </c>
      <c r="V67" s="9">
        <f t="shared" si="16"/>
        <v>3</v>
      </c>
      <c r="W67" s="9">
        <v>0</v>
      </c>
      <c r="X67" s="24"/>
      <c r="Y67" s="24">
        <v>94500</v>
      </c>
      <c r="Z67" s="24">
        <f t="shared" si="0"/>
        <v>99225</v>
      </c>
      <c r="AA67" s="24">
        <f t="shared" si="1"/>
        <v>297675</v>
      </c>
      <c r="AB67" s="24">
        <f t="shared" si="2"/>
        <v>297675</v>
      </c>
      <c r="AC67" s="24">
        <f t="shared" si="3"/>
        <v>0</v>
      </c>
      <c r="AD67" s="24"/>
      <c r="AE67" s="24"/>
      <c r="AF67" s="24"/>
      <c r="AG67" s="24"/>
      <c r="AH67" s="24"/>
      <c r="AI67" s="71"/>
      <c r="AJ67" s="10">
        <f t="shared" si="11"/>
        <v>0</v>
      </c>
      <c r="AK67" s="6"/>
      <c r="AL67" s="6"/>
      <c r="AM67" s="6"/>
      <c r="AN67" s="6"/>
    </row>
    <row r="68" spans="1:40" ht="31.5" x14ac:dyDescent="0.35">
      <c r="A68" s="29" t="s">
        <v>87</v>
      </c>
      <c r="B68" s="30" t="str">
        <f>'[1]VTa-1'!B1:H1</f>
        <v>Vezetői tárgyaló asztal</v>
      </c>
      <c r="C68" s="35" t="s">
        <v>201</v>
      </c>
      <c r="D68" s="37">
        <v>0</v>
      </c>
      <c r="E68" s="37">
        <v>0</v>
      </c>
      <c r="F68" s="37">
        <v>0</v>
      </c>
      <c r="G68" s="37">
        <v>2</v>
      </c>
      <c r="H68" s="37">
        <v>0</v>
      </c>
      <c r="I68" s="37">
        <v>3</v>
      </c>
      <c r="J68" s="37">
        <v>0</v>
      </c>
      <c r="K68" s="37">
        <v>1</v>
      </c>
      <c r="L68" s="37">
        <v>3</v>
      </c>
      <c r="M68" s="37">
        <v>0</v>
      </c>
      <c r="N68" s="37">
        <v>0</v>
      </c>
      <c r="O68" s="37">
        <v>1</v>
      </c>
      <c r="P68" s="37">
        <v>0</v>
      </c>
      <c r="Q68" s="32">
        <f t="shared" ref="Q68" si="19">Q61</f>
        <v>0</v>
      </c>
      <c r="R68" s="32">
        <v>1</v>
      </c>
      <c r="S68" s="32">
        <v>2</v>
      </c>
      <c r="T68" s="32">
        <v>0</v>
      </c>
      <c r="U68" s="33">
        <f t="shared" si="17"/>
        <v>13</v>
      </c>
      <c r="V68" s="9">
        <f t="shared" si="16"/>
        <v>13</v>
      </c>
      <c r="W68" s="9">
        <v>0</v>
      </c>
      <c r="X68" s="24"/>
      <c r="Y68" s="24">
        <v>214500</v>
      </c>
      <c r="Z68" s="24">
        <f t="shared" si="0"/>
        <v>225225</v>
      </c>
      <c r="AA68" s="24">
        <f t="shared" si="1"/>
        <v>2927925</v>
      </c>
      <c r="AB68" s="24">
        <f t="shared" si="2"/>
        <v>2927925</v>
      </c>
      <c r="AC68" s="24">
        <f t="shared" si="3"/>
        <v>0</v>
      </c>
      <c r="AD68" s="24"/>
      <c r="AE68" s="24"/>
      <c r="AF68" s="24"/>
      <c r="AG68" s="24"/>
      <c r="AH68" s="24"/>
      <c r="AI68" s="71"/>
      <c r="AJ68" s="10">
        <f t="shared" si="11"/>
        <v>0</v>
      </c>
      <c r="AK68" s="6"/>
      <c r="AL68" s="6"/>
      <c r="AM68" s="6"/>
      <c r="AN68" s="6"/>
    </row>
    <row r="69" spans="1:40" ht="31.5" x14ac:dyDescent="0.35">
      <c r="A69" s="29" t="s">
        <v>131</v>
      </c>
      <c r="B69" s="30" t="s">
        <v>25</v>
      </c>
      <c r="C69" s="35" t="s">
        <v>202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1</v>
      </c>
      <c r="M69" s="37">
        <v>0</v>
      </c>
      <c r="N69" s="37">
        <v>0</v>
      </c>
      <c r="O69" s="37">
        <v>0</v>
      </c>
      <c r="P69" s="37">
        <v>0</v>
      </c>
      <c r="Q69" s="32">
        <v>0</v>
      </c>
      <c r="R69" s="32">
        <v>0</v>
      </c>
      <c r="S69" s="32">
        <v>0</v>
      </c>
      <c r="T69" s="32">
        <v>0</v>
      </c>
      <c r="U69" s="33">
        <f t="shared" si="17"/>
        <v>1</v>
      </c>
      <c r="V69" s="9">
        <f t="shared" si="16"/>
        <v>1</v>
      </c>
      <c r="W69" s="9">
        <v>0</v>
      </c>
      <c r="X69" s="24"/>
      <c r="Y69" s="24">
        <v>298700</v>
      </c>
      <c r="Z69" s="24">
        <f t="shared" si="0"/>
        <v>313635</v>
      </c>
      <c r="AA69" s="24">
        <f t="shared" si="1"/>
        <v>313635</v>
      </c>
      <c r="AB69" s="24">
        <f t="shared" si="2"/>
        <v>313635</v>
      </c>
      <c r="AC69" s="24">
        <f t="shared" si="3"/>
        <v>0</v>
      </c>
      <c r="AD69" s="24"/>
      <c r="AE69" s="24"/>
      <c r="AF69" s="24"/>
      <c r="AG69" s="24"/>
      <c r="AH69" s="24"/>
      <c r="AI69" s="71"/>
      <c r="AJ69" s="10">
        <f t="shared" si="11"/>
        <v>0</v>
      </c>
      <c r="AK69" s="6"/>
      <c r="AL69" s="6"/>
      <c r="AM69" s="6"/>
      <c r="AN69" s="6"/>
    </row>
    <row r="70" spans="1:40" ht="31.5" x14ac:dyDescent="0.35">
      <c r="A70" s="29" t="s">
        <v>88</v>
      </c>
      <c r="B70" s="30" t="str">
        <f>'[1]VDa-1'!B1:H1</f>
        <v>Vezetői dohányzó asztal</v>
      </c>
      <c r="C70" s="35" t="s">
        <v>203</v>
      </c>
      <c r="D70" s="37">
        <v>0</v>
      </c>
      <c r="E70" s="37">
        <v>0</v>
      </c>
      <c r="F70" s="37">
        <v>0</v>
      </c>
      <c r="G70" s="37">
        <v>1</v>
      </c>
      <c r="H70" s="37">
        <v>0</v>
      </c>
      <c r="I70" s="37">
        <v>4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2">
        <f t="shared" ref="Q70:T70" si="20">Q61</f>
        <v>0</v>
      </c>
      <c r="R70" s="32">
        <v>0</v>
      </c>
      <c r="S70" s="32">
        <v>5</v>
      </c>
      <c r="T70" s="32">
        <f t="shared" si="20"/>
        <v>0</v>
      </c>
      <c r="U70" s="33">
        <f>SUM(D70:T70)</f>
        <v>10</v>
      </c>
      <c r="V70" s="9">
        <f t="shared" si="16"/>
        <v>10</v>
      </c>
      <c r="W70" s="9">
        <v>0</v>
      </c>
      <c r="X70" s="24"/>
      <c r="Y70" s="24">
        <v>95400</v>
      </c>
      <c r="Z70" s="24">
        <f t="shared" si="0"/>
        <v>100170</v>
      </c>
      <c r="AA70" s="24">
        <f t="shared" si="1"/>
        <v>1001700</v>
      </c>
      <c r="AB70" s="24">
        <f t="shared" si="2"/>
        <v>1001700</v>
      </c>
      <c r="AC70" s="24">
        <f t="shared" si="3"/>
        <v>0</v>
      </c>
      <c r="AD70" s="24"/>
      <c r="AE70" s="24"/>
      <c r="AF70" s="24"/>
      <c r="AG70" s="24"/>
      <c r="AH70" s="24"/>
      <c r="AI70" s="71"/>
      <c r="AJ70" s="10">
        <f t="shared" si="11"/>
        <v>0</v>
      </c>
      <c r="AK70" s="6"/>
      <c r="AL70" s="6"/>
      <c r="AM70" s="6"/>
      <c r="AN70" s="6"/>
    </row>
    <row r="71" spans="1:40" ht="21" customHeight="1" x14ac:dyDescent="0.35">
      <c r="A71" s="62" t="s">
        <v>258</v>
      </c>
      <c r="B71" s="62"/>
      <c r="C71" s="57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5"/>
      <c r="R71" s="55"/>
      <c r="S71" s="55"/>
      <c r="T71" s="55"/>
      <c r="U71" s="56"/>
      <c r="V71" s="11">
        <f>SUM(V61:V70)</f>
        <v>68</v>
      </c>
      <c r="W71" s="11">
        <f>SUM(W61:W70)</f>
        <v>0</v>
      </c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50"/>
      <c r="AJ71" s="50">
        <f>SUM(AJ61:AJ70)</f>
        <v>0</v>
      </c>
      <c r="AK71" s="6"/>
      <c r="AL71" s="6"/>
      <c r="AM71" s="6"/>
      <c r="AN71" s="6"/>
    </row>
    <row r="72" spans="1:40" x14ac:dyDescent="0.35">
      <c r="A72" s="65" t="s">
        <v>26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"/>
      <c r="AL72" s="6"/>
      <c r="AM72" s="6"/>
      <c r="AN72" s="6"/>
    </row>
    <row r="73" spans="1:40" x14ac:dyDescent="0.35">
      <c r="A73" s="29" t="s">
        <v>48</v>
      </c>
      <c r="B73" s="30" t="str">
        <f>'[1]Kie-1'!B1:H1</f>
        <v>Papírkosár</v>
      </c>
      <c r="C73" s="35" t="s">
        <v>204</v>
      </c>
      <c r="D73" s="37">
        <v>14</v>
      </c>
      <c r="E73" s="37">
        <v>0</v>
      </c>
      <c r="F73" s="37">
        <v>21</v>
      </c>
      <c r="G73" s="37">
        <v>44</v>
      </c>
      <c r="H73" s="37">
        <v>0</v>
      </c>
      <c r="I73" s="37">
        <v>78</v>
      </c>
      <c r="J73" s="37">
        <v>51</v>
      </c>
      <c r="K73" s="37">
        <v>50</v>
      </c>
      <c r="L73" s="37">
        <v>60</v>
      </c>
      <c r="M73" s="37">
        <v>6</v>
      </c>
      <c r="N73" s="37">
        <v>0</v>
      </c>
      <c r="O73" s="37">
        <v>27</v>
      </c>
      <c r="P73" s="37">
        <v>22</v>
      </c>
      <c r="Q73" s="32">
        <v>37</v>
      </c>
      <c r="R73" s="32">
        <v>26</v>
      </c>
      <c r="S73" s="32">
        <v>33</v>
      </c>
      <c r="T73" s="32">
        <v>27</v>
      </c>
      <c r="U73" s="33">
        <f t="shared" ref="U73:U84" si="21">SUM(D73:T73)</f>
        <v>496</v>
      </c>
      <c r="V73" s="9">
        <f t="shared" ref="V73:V86" si="22">U73-W73</f>
        <v>496</v>
      </c>
      <c r="W73" s="9">
        <v>0</v>
      </c>
      <c r="X73" s="24"/>
      <c r="Y73" s="24">
        <v>5400</v>
      </c>
      <c r="Z73" s="24">
        <f t="shared" si="0"/>
        <v>5670</v>
      </c>
      <c r="AA73" s="24">
        <f t="shared" si="1"/>
        <v>2812320</v>
      </c>
      <c r="AB73" s="24">
        <f t="shared" si="2"/>
        <v>2812320</v>
      </c>
      <c r="AC73" s="24">
        <f t="shared" si="3"/>
        <v>0</v>
      </c>
      <c r="AD73" s="24"/>
      <c r="AE73" s="24"/>
      <c r="AF73" s="24"/>
      <c r="AG73" s="24"/>
      <c r="AH73" s="24"/>
      <c r="AI73" s="71"/>
      <c r="AJ73" s="10">
        <f t="shared" si="11"/>
        <v>0</v>
      </c>
      <c r="AK73" s="6"/>
      <c r="AL73" s="6"/>
      <c r="AM73" s="6"/>
      <c r="AN73" s="6"/>
    </row>
    <row r="74" spans="1:40" x14ac:dyDescent="0.35">
      <c r="A74" s="29" t="str">
        <f>'[1]Kie-2'!A1</f>
        <v>Kie-2</v>
      </c>
      <c r="B74" s="30" t="str">
        <f>'[1]Kie-2'!B1:H1</f>
        <v>ÁLLÓ FOGAS</v>
      </c>
      <c r="C74" s="35" t="s">
        <v>208</v>
      </c>
      <c r="D74" s="37">
        <v>0</v>
      </c>
      <c r="E74" s="37">
        <v>0</v>
      </c>
      <c r="F74" s="37">
        <v>17</v>
      </c>
      <c r="G74" s="37">
        <v>34</v>
      </c>
      <c r="H74" s="37">
        <v>0</v>
      </c>
      <c r="I74" s="37">
        <v>57</v>
      </c>
      <c r="J74" s="37">
        <v>0</v>
      </c>
      <c r="K74" s="37">
        <v>8</v>
      </c>
      <c r="L74" s="37">
        <v>46</v>
      </c>
      <c r="M74" s="37">
        <v>0</v>
      </c>
      <c r="N74" s="37">
        <v>0</v>
      </c>
      <c r="O74" s="37">
        <v>26</v>
      </c>
      <c r="P74" s="37">
        <v>0</v>
      </c>
      <c r="Q74" s="32">
        <v>0</v>
      </c>
      <c r="R74" s="32">
        <v>0</v>
      </c>
      <c r="S74" s="32">
        <v>0</v>
      </c>
      <c r="T74" s="32">
        <v>0</v>
      </c>
      <c r="U74" s="33">
        <f t="shared" si="21"/>
        <v>188</v>
      </c>
      <c r="V74" s="9">
        <f t="shared" si="22"/>
        <v>188</v>
      </c>
      <c r="W74" s="9">
        <v>0</v>
      </c>
      <c r="X74" s="34"/>
      <c r="Y74" s="24">
        <v>21400</v>
      </c>
      <c r="Z74" s="24">
        <f t="shared" si="0"/>
        <v>22470</v>
      </c>
      <c r="AA74" s="24">
        <f t="shared" si="1"/>
        <v>4224360</v>
      </c>
      <c r="AB74" s="24">
        <f t="shared" si="2"/>
        <v>4224360</v>
      </c>
      <c r="AC74" s="24">
        <f t="shared" si="3"/>
        <v>0</v>
      </c>
      <c r="AD74" s="24"/>
      <c r="AE74" s="24"/>
      <c r="AF74" s="24"/>
      <c r="AG74" s="24"/>
      <c r="AH74" s="24"/>
      <c r="AI74" s="71"/>
      <c r="AJ74" s="10">
        <f t="shared" si="11"/>
        <v>0</v>
      </c>
      <c r="AK74" s="6"/>
      <c r="AL74" s="6"/>
      <c r="AM74" s="6"/>
      <c r="AN74" s="6"/>
    </row>
    <row r="75" spans="1:40" x14ac:dyDescent="0.35">
      <c r="A75" s="29" t="str">
        <f>'[1]Kie-3'!A1</f>
        <v>Kie-3</v>
      </c>
      <c r="B75" s="30" t="str">
        <f>'[1]Kie-3'!B1:H1</f>
        <v>ASZTALI LÁMPA</v>
      </c>
      <c r="C75" s="35" t="s">
        <v>208</v>
      </c>
      <c r="D75" s="37">
        <v>6</v>
      </c>
      <c r="E75" s="37">
        <v>0</v>
      </c>
      <c r="F75" s="37">
        <v>60</v>
      </c>
      <c r="G75" s="37">
        <v>71</v>
      </c>
      <c r="H75" s="37">
        <v>0</v>
      </c>
      <c r="I75" s="37">
        <v>122</v>
      </c>
      <c r="J75" s="37">
        <v>77</v>
      </c>
      <c r="K75" s="37">
        <v>48</v>
      </c>
      <c r="L75" s="37">
        <v>118</v>
      </c>
      <c r="M75" s="37">
        <v>24</v>
      </c>
      <c r="N75" s="37">
        <v>0</v>
      </c>
      <c r="O75" s="37">
        <v>59</v>
      </c>
      <c r="P75" s="37">
        <v>69</v>
      </c>
      <c r="Q75" s="32">
        <v>89</v>
      </c>
      <c r="R75" s="32">
        <v>54</v>
      </c>
      <c r="S75" s="32">
        <v>52</v>
      </c>
      <c r="T75" s="32">
        <v>55</v>
      </c>
      <c r="U75" s="33">
        <f t="shared" si="21"/>
        <v>904</v>
      </c>
      <c r="V75" s="9">
        <f t="shared" si="22"/>
        <v>904</v>
      </c>
      <c r="W75" s="9">
        <v>0</v>
      </c>
      <c r="X75" s="24"/>
      <c r="Y75" s="24">
        <v>19800</v>
      </c>
      <c r="Z75" s="24">
        <f t="shared" si="0"/>
        <v>20790</v>
      </c>
      <c r="AA75" s="24">
        <f t="shared" si="1"/>
        <v>18794160</v>
      </c>
      <c r="AB75" s="24">
        <f t="shared" si="2"/>
        <v>18794160</v>
      </c>
      <c r="AC75" s="24">
        <f t="shared" si="3"/>
        <v>0</v>
      </c>
      <c r="AD75" s="24"/>
      <c r="AE75" s="24"/>
      <c r="AF75" s="24"/>
      <c r="AG75" s="24"/>
      <c r="AH75" s="24"/>
      <c r="AI75" s="71"/>
      <c r="AJ75" s="10">
        <f t="shared" si="11"/>
        <v>0</v>
      </c>
      <c r="AK75" s="6"/>
      <c r="AL75" s="6"/>
      <c r="AM75" s="6"/>
      <c r="AN75" s="6"/>
    </row>
    <row r="76" spans="1:40" ht="31.5" x14ac:dyDescent="0.35">
      <c r="A76" s="29" t="s">
        <v>83</v>
      </c>
      <c r="B76" s="30" t="str">
        <f>'[1]Kie-4'!B1:H1</f>
        <v>ORVOSI VIZSGÁLÓ ÁGY</v>
      </c>
      <c r="C76" s="35" t="s">
        <v>205</v>
      </c>
      <c r="D76" s="37">
        <v>0</v>
      </c>
      <c r="E76" s="37">
        <v>0</v>
      </c>
      <c r="F76" s="37">
        <v>1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2">
        <v>0</v>
      </c>
      <c r="R76" s="32">
        <v>0</v>
      </c>
      <c r="S76" s="32">
        <v>0</v>
      </c>
      <c r="T76" s="32">
        <v>0</v>
      </c>
      <c r="U76" s="33">
        <f t="shared" si="21"/>
        <v>1</v>
      </c>
      <c r="V76" s="9">
        <f t="shared" si="22"/>
        <v>1</v>
      </c>
      <c r="W76" s="9">
        <v>0</v>
      </c>
      <c r="X76" s="24"/>
      <c r="Y76" s="24">
        <v>79800</v>
      </c>
      <c r="Z76" s="24">
        <f t="shared" ref="Z76:Z102" si="23">Y76*1.05</f>
        <v>83790</v>
      </c>
      <c r="AA76" s="24">
        <f t="shared" ref="AA76:AA129" si="24">U76*Z76</f>
        <v>83790</v>
      </c>
      <c r="AB76" s="24">
        <f t="shared" ref="AB76:AB129" si="25">V76*Z76</f>
        <v>83790</v>
      </c>
      <c r="AC76" s="24">
        <f t="shared" ref="AC76:AC129" si="26">W76*Z76</f>
        <v>0</v>
      </c>
      <c r="AD76" s="24"/>
      <c r="AE76" s="24"/>
      <c r="AF76" s="24"/>
      <c r="AG76" s="24"/>
      <c r="AH76" s="24"/>
      <c r="AI76" s="71"/>
      <c r="AJ76" s="10">
        <f t="shared" si="11"/>
        <v>0</v>
      </c>
      <c r="AK76" s="6"/>
      <c r="AL76" s="6"/>
      <c r="AM76" s="6"/>
      <c r="AN76" s="6"/>
    </row>
    <row r="77" spans="1:40" ht="21.75" customHeight="1" x14ac:dyDescent="0.35">
      <c r="A77" s="29" t="s">
        <v>84</v>
      </c>
      <c r="B77" s="30" t="str">
        <f>'[1]Kie-5'!B1:H1</f>
        <v>ORVOSI PARAVÁN</v>
      </c>
      <c r="C77" s="35" t="s">
        <v>206</v>
      </c>
      <c r="D77" s="37">
        <v>0</v>
      </c>
      <c r="E77" s="37">
        <v>0</v>
      </c>
      <c r="F77" s="37">
        <v>2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7">
        <v>0</v>
      </c>
      <c r="P77" s="37">
        <v>0</v>
      </c>
      <c r="Q77" s="32">
        <v>0</v>
      </c>
      <c r="R77" s="32">
        <v>0</v>
      </c>
      <c r="S77" s="32">
        <v>0</v>
      </c>
      <c r="T77" s="32">
        <v>0</v>
      </c>
      <c r="U77" s="33">
        <f t="shared" si="21"/>
        <v>2</v>
      </c>
      <c r="V77" s="9">
        <f t="shared" si="22"/>
        <v>2</v>
      </c>
      <c r="W77" s="9">
        <v>0</v>
      </c>
      <c r="X77" s="24"/>
      <c r="Y77" s="24">
        <v>98500</v>
      </c>
      <c r="Z77" s="24">
        <f t="shared" si="23"/>
        <v>103425</v>
      </c>
      <c r="AA77" s="24">
        <f t="shared" si="24"/>
        <v>206850</v>
      </c>
      <c r="AB77" s="24">
        <f t="shared" si="25"/>
        <v>206850</v>
      </c>
      <c r="AC77" s="24">
        <f t="shared" si="26"/>
        <v>0</v>
      </c>
      <c r="AD77" s="24"/>
      <c r="AE77" s="24"/>
      <c r="AF77" s="24"/>
      <c r="AG77" s="24"/>
      <c r="AH77" s="24"/>
      <c r="AI77" s="71"/>
      <c r="AJ77" s="10">
        <f t="shared" si="11"/>
        <v>0</v>
      </c>
      <c r="AK77" s="6"/>
      <c r="AL77" s="6"/>
      <c r="AM77" s="6"/>
      <c r="AN77" s="6"/>
    </row>
    <row r="78" spans="1:40" ht="34.5" customHeight="1" x14ac:dyDescent="0.35">
      <c r="A78" s="29" t="s">
        <v>97</v>
      </c>
      <c r="B78" s="30" t="s">
        <v>207</v>
      </c>
      <c r="C78" s="35" t="s">
        <v>208</v>
      </c>
      <c r="D78" s="37">
        <v>0</v>
      </c>
      <c r="E78" s="37">
        <v>0</v>
      </c>
      <c r="F78" s="37">
        <v>4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2">
        <v>0</v>
      </c>
      <c r="R78" s="32">
        <v>0</v>
      </c>
      <c r="S78" s="32">
        <v>0</v>
      </c>
      <c r="T78" s="32">
        <v>0</v>
      </c>
      <c r="U78" s="33">
        <f t="shared" si="21"/>
        <v>4</v>
      </c>
      <c r="V78" s="9">
        <f t="shared" si="22"/>
        <v>4</v>
      </c>
      <c r="W78" s="9">
        <v>0</v>
      </c>
      <c r="X78" s="24"/>
      <c r="Y78" s="24">
        <v>57000</v>
      </c>
      <c r="Z78" s="24">
        <f t="shared" si="23"/>
        <v>59850</v>
      </c>
      <c r="AA78" s="24">
        <f t="shared" si="24"/>
        <v>239400</v>
      </c>
      <c r="AB78" s="24">
        <f t="shared" si="25"/>
        <v>239400</v>
      </c>
      <c r="AC78" s="24">
        <f t="shared" si="26"/>
        <v>0</v>
      </c>
      <c r="AD78" s="24"/>
      <c r="AE78" s="24"/>
      <c r="AF78" s="24"/>
      <c r="AG78" s="24"/>
      <c r="AH78" s="24"/>
      <c r="AI78" s="71"/>
      <c r="AJ78" s="10">
        <f t="shared" si="11"/>
        <v>0</v>
      </c>
      <c r="AK78" s="6"/>
      <c r="AL78" s="6"/>
      <c r="AM78" s="6"/>
      <c r="AN78" s="6"/>
    </row>
    <row r="79" spans="1:40" ht="31.5" x14ac:dyDescent="0.35">
      <c r="A79" s="29" t="s">
        <v>122</v>
      </c>
      <c r="B79" s="30" t="s">
        <v>209</v>
      </c>
      <c r="C79" s="35" t="s">
        <v>208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1</v>
      </c>
      <c r="N79" s="37">
        <v>0</v>
      </c>
      <c r="O79" s="37">
        <v>0</v>
      </c>
      <c r="P79" s="37">
        <v>47</v>
      </c>
      <c r="Q79" s="32">
        <v>70</v>
      </c>
      <c r="R79" s="32">
        <v>11</v>
      </c>
      <c r="S79" s="32">
        <v>1</v>
      </c>
      <c r="T79" s="32">
        <v>51</v>
      </c>
      <c r="U79" s="33">
        <f t="shared" si="21"/>
        <v>181</v>
      </c>
      <c r="V79" s="9">
        <f t="shared" si="22"/>
        <v>181</v>
      </c>
      <c r="W79" s="9">
        <v>0</v>
      </c>
      <c r="X79" s="24"/>
      <c r="Y79" s="24">
        <v>7900</v>
      </c>
      <c r="Z79" s="24">
        <f t="shared" si="23"/>
        <v>8295</v>
      </c>
      <c r="AA79" s="24">
        <f t="shared" si="24"/>
        <v>1501395</v>
      </c>
      <c r="AB79" s="24">
        <f t="shared" si="25"/>
        <v>1501395</v>
      </c>
      <c r="AC79" s="24">
        <f t="shared" si="26"/>
        <v>0</v>
      </c>
      <c r="AD79" s="24"/>
      <c r="AE79" s="24"/>
      <c r="AF79" s="24"/>
      <c r="AG79" s="24"/>
      <c r="AH79" s="24"/>
      <c r="AI79" s="71"/>
      <c r="AJ79" s="10">
        <f t="shared" si="11"/>
        <v>0</v>
      </c>
      <c r="AK79" s="6"/>
      <c r="AL79" s="6"/>
      <c r="AM79" s="6"/>
      <c r="AN79" s="6"/>
    </row>
    <row r="80" spans="1:40" ht="31.5" x14ac:dyDescent="0.35">
      <c r="A80" s="29" t="s">
        <v>123</v>
      </c>
      <c r="B80" s="30" t="s">
        <v>210</v>
      </c>
      <c r="C80" s="35" t="s">
        <v>208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10</v>
      </c>
      <c r="K80" s="37">
        <v>0</v>
      </c>
      <c r="L80" s="37">
        <v>0</v>
      </c>
      <c r="M80" s="37">
        <v>1</v>
      </c>
      <c r="N80" s="37">
        <v>0</v>
      </c>
      <c r="O80" s="37">
        <v>0</v>
      </c>
      <c r="P80" s="37">
        <v>2</v>
      </c>
      <c r="Q80" s="32">
        <v>1</v>
      </c>
      <c r="R80" s="32">
        <v>13</v>
      </c>
      <c r="S80" s="32">
        <v>19</v>
      </c>
      <c r="T80" s="32">
        <v>51</v>
      </c>
      <c r="U80" s="33">
        <f t="shared" si="21"/>
        <v>97</v>
      </c>
      <c r="V80" s="9">
        <f t="shared" si="22"/>
        <v>97</v>
      </c>
      <c r="W80" s="9">
        <v>0</v>
      </c>
      <c r="X80" s="24"/>
      <c r="Y80" s="24">
        <v>7980</v>
      </c>
      <c r="Z80" s="24">
        <f t="shared" si="23"/>
        <v>8379</v>
      </c>
      <c r="AA80" s="24">
        <f t="shared" si="24"/>
        <v>812763</v>
      </c>
      <c r="AB80" s="24">
        <f t="shared" si="25"/>
        <v>812763</v>
      </c>
      <c r="AC80" s="24">
        <f t="shared" si="26"/>
        <v>0</v>
      </c>
      <c r="AD80" s="24"/>
      <c r="AE80" s="24"/>
      <c r="AF80" s="24"/>
      <c r="AG80" s="24"/>
      <c r="AH80" s="24"/>
      <c r="AI80" s="71"/>
      <c r="AJ80" s="10">
        <f t="shared" si="11"/>
        <v>0</v>
      </c>
      <c r="AK80" s="6"/>
      <c r="AL80" s="6"/>
      <c r="AM80" s="6"/>
      <c r="AN80" s="6"/>
    </row>
    <row r="81" spans="1:40" ht="33.75" customHeight="1" x14ac:dyDescent="0.35">
      <c r="A81" s="29" t="s">
        <v>124</v>
      </c>
      <c r="B81" s="30" t="s">
        <v>125</v>
      </c>
      <c r="C81" s="35" t="s">
        <v>208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33</v>
      </c>
      <c r="K81" s="37">
        <v>0</v>
      </c>
      <c r="L81" s="37">
        <v>0</v>
      </c>
      <c r="M81" s="37">
        <v>3</v>
      </c>
      <c r="N81" s="37">
        <v>0</v>
      </c>
      <c r="O81" s="37">
        <v>0</v>
      </c>
      <c r="P81" s="37">
        <v>22</v>
      </c>
      <c r="Q81" s="32">
        <v>34</v>
      </c>
      <c r="R81" s="32">
        <v>27</v>
      </c>
      <c r="S81" s="32">
        <v>27</v>
      </c>
      <c r="T81" s="32">
        <v>27</v>
      </c>
      <c r="U81" s="33">
        <f t="shared" si="21"/>
        <v>173</v>
      </c>
      <c r="V81" s="9">
        <f t="shared" si="22"/>
        <v>173</v>
      </c>
      <c r="W81" s="9">
        <v>0</v>
      </c>
      <c r="X81" s="24"/>
      <c r="Y81" s="24">
        <v>31400</v>
      </c>
      <c r="Z81" s="24">
        <f t="shared" si="23"/>
        <v>32970</v>
      </c>
      <c r="AA81" s="24">
        <f t="shared" si="24"/>
        <v>5703810</v>
      </c>
      <c r="AB81" s="24">
        <f t="shared" si="25"/>
        <v>5703810</v>
      </c>
      <c r="AC81" s="24">
        <f t="shared" si="26"/>
        <v>0</v>
      </c>
      <c r="AD81" s="24"/>
      <c r="AE81" s="24"/>
      <c r="AF81" s="24"/>
      <c r="AG81" s="24"/>
      <c r="AH81" s="24"/>
      <c r="AI81" s="71"/>
      <c r="AJ81" s="10">
        <f t="shared" si="11"/>
        <v>0</v>
      </c>
      <c r="AK81" s="6"/>
      <c r="AL81" s="6"/>
      <c r="AM81" s="6"/>
      <c r="AN81" s="6"/>
    </row>
    <row r="82" spans="1:40" ht="24" customHeight="1" x14ac:dyDescent="0.35">
      <c r="A82" s="29" t="s">
        <v>140</v>
      </c>
      <c r="B82" s="30" t="s">
        <v>141</v>
      </c>
      <c r="C82" s="35" t="s">
        <v>236</v>
      </c>
      <c r="D82" s="37">
        <v>0</v>
      </c>
      <c r="E82" s="37">
        <v>0</v>
      </c>
      <c r="F82" s="37">
        <v>1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37">
        <v>0</v>
      </c>
      <c r="O82" s="37">
        <v>0</v>
      </c>
      <c r="P82" s="37">
        <v>0</v>
      </c>
      <c r="Q82" s="32">
        <v>0</v>
      </c>
      <c r="R82" s="32">
        <v>0</v>
      </c>
      <c r="S82" s="32">
        <v>0</v>
      </c>
      <c r="T82" s="32">
        <v>0</v>
      </c>
      <c r="U82" s="33">
        <f t="shared" si="21"/>
        <v>1</v>
      </c>
      <c r="V82" s="9">
        <f t="shared" si="22"/>
        <v>1</v>
      </c>
      <c r="W82" s="9">
        <v>0</v>
      </c>
      <c r="X82" s="24"/>
      <c r="Y82" s="24">
        <v>75400</v>
      </c>
      <c r="Z82" s="24">
        <f t="shared" si="23"/>
        <v>79170</v>
      </c>
      <c r="AA82" s="24">
        <f t="shared" si="24"/>
        <v>79170</v>
      </c>
      <c r="AB82" s="24">
        <f t="shared" si="25"/>
        <v>79170</v>
      </c>
      <c r="AC82" s="24">
        <f t="shared" si="26"/>
        <v>0</v>
      </c>
      <c r="AD82" s="24"/>
      <c r="AE82" s="24"/>
      <c r="AF82" s="24"/>
      <c r="AG82" s="24"/>
      <c r="AH82" s="24"/>
      <c r="AI82" s="71"/>
      <c r="AJ82" s="10">
        <f t="shared" si="11"/>
        <v>0</v>
      </c>
      <c r="AK82" s="6"/>
      <c r="AL82" s="6"/>
      <c r="AM82" s="6"/>
      <c r="AN82" s="6"/>
    </row>
    <row r="83" spans="1:40" ht="31.5" x14ac:dyDescent="0.35">
      <c r="A83" s="29" t="s">
        <v>142</v>
      </c>
      <c r="B83" s="30" t="s">
        <v>144</v>
      </c>
      <c r="C83" s="35" t="s">
        <v>211</v>
      </c>
      <c r="D83" s="37">
        <v>0</v>
      </c>
      <c r="E83" s="37">
        <v>0</v>
      </c>
      <c r="F83" s="37">
        <v>3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7">
        <v>0</v>
      </c>
      <c r="O83" s="37">
        <v>0</v>
      </c>
      <c r="P83" s="37">
        <v>0</v>
      </c>
      <c r="Q83" s="32">
        <v>0</v>
      </c>
      <c r="R83" s="32">
        <v>0</v>
      </c>
      <c r="S83" s="32">
        <v>0</v>
      </c>
      <c r="T83" s="32">
        <v>0</v>
      </c>
      <c r="U83" s="33">
        <f t="shared" si="21"/>
        <v>3</v>
      </c>
      <c r="V83" s="9">
        <f t="shared" si="22"/>
        <v>3</v>
      </c>
      <c r="W83" s="9">
        <v>0</v>
      </c>
      <c r="X83" s="24"/>
      <c r="Y83" s="24">
        <v>148000</v>
      </c>
      <c r="Z83" s="24">
        <f t="shared" si="23"/>
        <v>155400</v>
      </c>
      <c r="AA83" s="24">
        <f t="shared" si="24"/>
        <v>466200</v>
      </c>
      <c r="AB83" s="24">
        <f t="shared" si="25"/>
        <v>466200</v>
      </c>
      <c r="AC83" s="24">
        <f t="shared" si="26"/>
        <v>0</v>
      </c>
      <c r="AD83" s="24"/>
      <c r="AE83" s="24"/>
      <c r="AF83" s="24"/>
      <c r="AG83" s="24"/>
      <c r="AH83" s="24"/>
      <c r="AI83" s="71"/>
      <c r="AJ83" s="10">
        <f t="shared" si="11"/>
        <v>0</v>
      </c>
      <c r="AK83" s="6"/>
      <c r="AL83" s="6"/>
      <c r="AM83" s="6"/>
      <c r="AN83" s="6"/>
    </row>
    <row r="84" spans="1:40" ht="23.25" customHeight="1" x14ac:dyDescent="0.35">
      <c r="A84" s="29" t="s">
        <v>146</v>
      </c>
      <c r="B84" s="30" t="s">
        <v>145</v>
      </c>
      <c r="C84" s="35" t="s">
        <v>208</v>
      </c>
      <c r="D84" s="37">
        <v>0</v>
      </c>
      <c r="E84" s="37">
        <v>0</v>
      </c>
      <c r="F84" s="37">
        <v>1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37">
        <v>0</v>
      </c>
      <c r="N84" s="37">
        <v>0</v>
      </c>
      <c r="O84" s="37">
        <v>0</v>
      </c>
      <c r="P84" s="37">
        <v>0</v>
      </c>
      <c r="Q84" s="32">
        <v>0</v>
      </c>
      <c r="R84" s="32">
        <v>0</v>
      </c>
      <c r="S84" s="32">
        <v>0</v>
      </c>
      <c r="T84" s="32">
        <v>0</v>
      </c>
      <c r="U84" s="33">
        <f t="shared" si="21"/>
        <v>1</v>
      </c>
      <c r="V84" s="9">
        <f t="shared" si="22"/>
        <v>1</v>
      </c>
      <c r="W84" s="9">
        <v>0</v>
      </c>
      <c r="X84" s="24"/>
      <c r="Y84" s="24">
        <v>105400</v>
      </c>
      <c r="Z84" s="24">
        <f t="shared" si="23"/>
        <v>110670</v>
      </c>
      <c r="AA84" s="24">
        <f t="shared" si="24"/>
        <v>110670</v>
      </c>
      <c r="AB84" s="24">
        <f t="shared" si="25"/>
        <v>110670</v>
      </c>
      <c r="AC84" s="24">
        <f t="shared" si="26"/>
        <v>0</v>
      </c>
      <c r="AD84" s="24"/>
      <c r="AE84" s="24"/>
      <c r="AF84" s="24"/>
      <c r="AG84" s="24"/>
      <c r="AH84" s="24"/>
      <c r="AI84" s="71"/>
      <c r="AJ84" s="10">
        <f t="shared" si="11"/>
        <v>0</v>
      </c>
      <c r="AK84" s="6"/>
      <c r="AL84" s="6"/>
      <c r="AM84" s="6"/>
      <c r="AN84" s="6"/>
    </row>
    <row r="85" spans="1:40" ht="31.5" x14ac:dyDescent="0.35">
      <c r="A85" s="29" t="s">
        <v>49</v>
      </c>
      <c r="B85" s="30" t="s">
        <v>212</v>
      </c>
      <c r="C85" s="35" t="s">
        <v>208</v>
      </c>
      <c r="D85" s="37">
        <v>0</v>
      </c>
      <c r="E85" s="37">
        <v>0</v>
      </c>
      <c r="F85" s="37">
        <v>0</v>
      </c>
      <c r="G85" s="37">
        <v>1</v>
      </c>
      <c r="H85" s="37">
        <v>0</v>
      </c>
      <c r="I85" s="37">
        <v>1</v>
      </c>
      <c r="J85" s="37">
        <v>0</v>
      </c>
      <c r="K85" s="37">
        <v>0</v>
      </c>
      <c r="L85" s="37">
        <v>1</v>
      </c>
      <c r="M85" s="37">
        <v>0</v>
      </c>
      <c r="N85" s="37">
        <v>0</v>
      </c>
      <c r="O85" s="37">
        <v>1</v>
      </c>
      <c r="P85" s="37">
        <v>0</v>
      </c>
      <c r="Q85" s="32">
        <f>1-1</f>
        <v>0</v>
      </c>
      <c r="R85" s="32">
        <v>0</v>
      </c>
      <c r="S85" s="32">
        <v>0</v>
      </c>
      <c r="T85" s="32">
        <v>0</v>
      </c>
      <c r="U85" s="33">
        <f>SUM(D85:T85)</f>
        <v>4</v>
      </c>
      <c r="V85" s="9">
        <f t="shared" si="22"/>
        <v>4</v>
      </c>
      <c r="W85" s="9">
        <v>0</v>
      </c>
      <c r="X85" s="24"/>
      <c r="Y85" s="24">
        <v>98700</v>
      </c>
      <c r="Z85" s="24">
        <f t="shared" si="23"/>
        <v>103635</v>
      </c>
      <c r="AA85" s="24">
        <f t="shared" si="24"/>
        <v>414540</v>
      </c>
      <c r="AB85" s="24">
        <f t="shared" si="25"/>
        <v>414540</v>
      </c>
      <c r="AC85" s="24">
        <f t="shared" si="26"/>
        <v>0</v>
      </c>
      <c r="AD85" s="24"/>
      <c r="AE85" s="24"/>
      <c r="AF85" s="24"/>
      <c r="AG85" s="24"/>
      <c r="AH85" s="24"/>
      <c r="AI85" s="71"/>
      <c r="AJ85" s="10">
        <f t="shared" si="11"/>
        <v>0</v>
      </c>
      <c r="AK85" s="6"/>
      <c r="AL85" s="6"/>
      <c r="AM85" s="6"/>
      <c r="AN85" s="6"/>
    </row>
    <row r="86" spans="1:40" ht="31.5" x14ac:dyDescent="0.35">
      <c r="A86" s="29" t="s">
        <v>89</v>
      </c>
      <c r="B86" s="30" t="s">
        <v>213</v>
      </c>
      <c r="C86" s="35" t="s">
        <v>208</v>
      </c>
      <c r="D86" s="37">
        <v>0</v>
      </c>
      <c r="E86" s="37">
        <v>0</v>
      </c>
      <c r="F86" s="37">
        <v>0</v>
      </c>
      <c r="G86" s="37">
        <v>1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37">
        <v>0</v>
      </c>
      <c r="N86" s="37">
        <v>0</v>
      </c>
      <c r="O86" s="37">
        <v>0</v>
      </c>
      <c r="P86" s="37">
        <v>0</v>
      </c>
      <c r="Q86" s="32">
        <v>0</v>
      </c>
      <c r="R86" s="32">
        <v>0</v>
      </c>
      <c r="S86" s="32">
        <v>0</v>
      </c>
      <c r="T86" s="32">
        <v>0</v>
      </c>
      <c r="U86" s="33">
        <f>SUM(D86:T86)</f>
        <v>1</v>
      </c>
      <c r="V86" s="9">
        <f t="shared" si="22"/>
        <v>1</v>
      </c>
      <c r="W86" s="9">
        <v>0</v>
      </c>
      <c r="X86" s="24"/>
      <c r="Y86" s="24">
        <v>94500</v>
      </c>
      <c r="Z86" s="24">
        <f t="shared" si="23"/>
        <v>99225</v>
      </c>
      <c r="AA86" s="24">
        <f t="shared" si="24"/>
        <v>99225</v>
      </c>
      <c r="AB86" s="24">
        <f t="shared" si="25"/>
        <v>99225</v>
      </c>
      <c r="AC86" s="24">
        <f t="shared" si="26"/>
        <v>0</v>
      </c>
      <c r="AD86" s="24"/>
      <c r="AE86" s="24"/>
      <c r="AF86" s="24"/>
      <c r="AG86" s="24"/>
      <c r="AH86" s="24"/>
      <c r="AI86" s="71"/>
      <c r="AJ86" s="10">
        <f t="shared" si="11"/>
        <v>0</v>
      </c>
      <c r="AK86" s="6"/>
      <c r="AL86" s="6"/>
      <c r="AM86" s="6"/>
      <c r="AN86" s="6"/>
    </row>
    <row r="87" spans="1:40" ht="21" customHeight="1" x14ac:dyDescent="0.35">
      <c r="A87" s="62" t="s">
        <v>259</v>
      </c>
      <c r="B87" s="62"/>
      <c r="C87" s="57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5"/>
      <c r="R87" s="55"/>
      <c r="S87" s="55"/>
      <c r="T87" s="55"/>
      <c r="U87" s="56"/>
      <c r="V87" s="11">
        <f>SUM(V73:V86)</f>
        <v>2056</v>
      </c>
      <c r="W87" s="11">
        <f>SUM(W73:W86)</f>
        <v>0</v>
      </c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50"/>
      <c r="AJ87" s="50">
        <f>SUM(AJ73:AJ86)</f>
        <v>0</v>
      </c>
      <c r="AK87" s="6"/>
      <c r="AL87" s="6"/>
      <c r="AM87" s="6"/>
      <c r="AN87" s="6"/>
    </row>
    <row r="88" spans="1:40" x14ac:dyDescent="0.35">
      <c r="A88" s="65" t="s">
        <v>54</v>
      </c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"/>
      <c r="AL88" s="6"/>
      <c r="AM88" s="6"/>
      <c r="AN88" s="6"/>
    </row>
    <row r="89" spans="1:40" ht="31.5" x14ac:dyDescent="0.35">
      <c r="A89" s="29" t="s">
        <v>27</v>
      </c>
      <c r="B89" s="30" t="str">
        <f>'[1]Éa-1'!B1:H1</f>
        <v>Étkező asztal</v>
      </c>
      <c r="C89" s="35" t="s">
        <v>214</v>
      </c>
      <c r="D89" s="37">
        <v>0</v>
      </c>
      <c r="E89" s="37">
        <v>0</v>
      </c>
      <c r="F89" s="37">
        <v>0</v>
      </c>
      <c r="G89" s="37">
        <v>1</v>
      </c>
      <c r="H89" s="37">
        <v>0</v>
      </c>
      <c r="I89" s="37">
        <v>6</v>
      </c>
      <c r="J89" s="37">
        <v>0</v>
      </c>
      <c r="K89" s="37">
        <v>0</v>
      </c>
      <c r="L89" s="37">
        <v>2</v>
      </c>
      <c r="M89" s="37">
        <v>0</v>
      </c>
      <c r="N89" s="37">
        <v>0</v>
      </c>
      <c r="O89" s="37">
        <v>1</v>
      </c>
      <c r="P89" s="37">
        <v>1</v>
      </c>
      <c r="Q89" s="32">
        <v>1</v>
      </c>
      <c r="R89" s="32">
        <v>2</v>
      </c>
      <c r="S89" s="32">
        <v>1</v>
      </c>
      <c r="T89" s="32">
        <v>1</v>
      </c>
      <c r="U89" s="33">
        <f>SUM(D89:T89)</f>
        <v>16</v>
      </c>
      <c r="V89" s="9">
        <f t="shared" ref="V89:V102" si="27">U89-W89</f>
        <v>13</v>
      </c>
      <c r="W89" s="9">
        <v>3</v>
      </c>
      <c r="X89" s="24"/>
      <c r="Y89" s="24">
        <v>31400</v>
      </c>
      <c r="Z89" s="24">
        <f t="shared" si="23"/>
        <v>32970</v>
      </c>
      <c r="AA89" s="24">
        <f t="shared" si="24"/>
        <v>527520</v>
      </c>
      <c r="AB89" s="24">
        <f t="shared" si="25"/>
        <v>428610</v>
      </c>
      <c r="AC89" s="24">
        <f t="shared" si="26"/>
        <v>98910</v>
      </c>
      <c r="AD89" s="24"/>
      <c r="AE89" s="24"/>
      <c r="AF89" s="24"/>
      <c r="AG89" s="24"/>
      <c r="AH89" s="24"/>
      <c r="AI89" s="71"/>
      <c r="AJ89" s="10">
        <f t="shared" si="11"/>
        <v>0</v>
      </c>
      <c r="AK89" s="6"/>
      <c r="AL89" s="6"/>
      <c r="AM89" s="6"/>
      <c r="AN89" s="6"/>
    </row>
    <row r="90" spans="1:40" ht="29.25" customHeight="1" x14ac:dyDescent="0.35">
      <c r="A90" s="29" t="s">
        <v>29</v>
      </c>
      <c r="B90" s="30" t="str">
        <f>'[1]Éa-2'!B1:H1</f>
        <v>Étkező asztal</v>
      </c>
      <c r="C90" s="35" t="s">
        <v>215</v>
      </c>
      <c r="D90" s="37">
        <v>0</v>
      </c>
      <c r="E90" s="37">
        <v>0</v>
      </c>
      <c r="F90" s="37">
        <v>0</v>
      </c>
      <c r="G90" s="37">
        <v>2</v>
      </c>
      <c r="H90" s="37">
        <v>0</v>
      </c>
      <c r="I90" s="37">
        <v>1</v>
      </c>
      <c r="J90" s="37">
        <v>1</v>
      </c>
      <c r="K90" s="37">
        <v>2</v>
      </c>
      <c r="L90" s="37">
        <v>4</v>
      </c>
      <c r="M90" s="37">
        <v>0</v>
      </c>
      <c r="N90" s="37">
        <v>0</v>
      </c>
      <c r="O90" s="37">
        <v>0</v>
      </c>
      <c r="P90" s="37">
        <v>0</v>
      </c>
      <c r="Q90" s="32">
        <v>0</v>
      </c>
      <c r="R90" s="32">
        <v>0</v>
      </c>
      <c r="S90" s="32">
        <v>0</v>
      </c>
      <c r="T90" s="32">
        <v>0</v>
      </c>
      <c r="U90" s="33">
        <f>SUM(D90:T90)</f>
        <v>10</v>
      </c>
      <c r="V90" s="9">
        <f t="shared" si="27"/>
        <v>10</v>
      </c>
      <c r="W90" s="9">
        <v>0</v>
      </c>
      <c r="X90" s="24"/>
      <c r="Y90" s="24">
        <v>47500</v>
      </c>
      <c r="Z90" s="24">
        <f t="shared" si="23"/>
        <v>49875</v>
      </c>
      <c r="AA90" s="24">
        <f t="shared" si="24"/>
        <v>498750</v>
      </c>
      <c r="AB90" s="24">
        <f t="shared" si="25"/>
        <v>498750</v>
      </c>
      <c r="AC90" s="24">
        <f t="shared" si="26"/>
        <v>0</v>
      </c>
      <c r="AD90" s="24"/>
      <c r="AE90" s="24"/>
      <c r="AF90" s="24"/>
      <c r="AG90" s="24"/>
      <c r="AH90" s="24"/>
      <c r="AI90" s="71"/>
      <c r="AJ90" s="10">
        <f t="shared" si="11"/>
        <v>0</v>
      </c>
      <c r="AK90" s="6"/>
      <c r="AL90" s="6"/>
      <c r="AM90" s="6"/>
      <c r="AN90" s="6"/>
    </row>
    <row r="91" spans="1:40" ht="33.75" customHeight="1" x14ac:dyDescent="0.35">
      <c r="A91" s="29" t="s">
        <v>30</v>
      </c>
      <c r="B91" s="30" t="str">
        <f>'[1]Éa-3'!B1:H1</f>
        <v>Étkező asztal - kör alakú</v>
      </c>
      <c r="C91" s="35" t="s">
        <v>216</v>
      </c>
      <c r="D91" s="37">
        <v>0</v>
      </c>
      <c r="E91" s="37">
        <v>0</v>
      </c>
      <c r="F91" s="37">
        <v>0</v>
      </c>
      <c r="G91" s="37">
        <v>3</v>
      </c>
      <c r="H91" s="37">
        <v>0</v>
      </c>
      <c r="I91" s="37">
        <v>0</v>
      </c>
      <c r="J91" s="37">
        <v>0</v>
      </c>
      <c r="K91" s="37">
        <v>0</v>
      </c>
      <c r="L91" s="37">
        <v>0</v>
      </c>
      <c r="M91" s="37">
        <v>0</v>
      </c>
      <c r="N91" s="37">
        <v>0</v>
      </c>
      <c r="O91" s="37">
        <v>2</v>
      </c>
      <c r="P91" s="37">
        <v>0</v>
      </c>
      <c r="Q91" s="32">
        <v>0</v>
      </c>
      <c r="R91" s="32">
        <v>0</v>
      </c>
      <c r="S91" s="32">
        <v>0</v>
      </c>
      <c r="T91" s="32">
        <v>0</v>
      </c>
      <c r="U91" s="33">
        <f>SUM(D91:T91)</f>
        <v>5</v>
      </c>
      <c r="V91" s="9">
        <f t="shared" si="27"/>
        <v>3</v>
      </c>
      <c r="W91" s="9">
        <v>2</v>
      </c>
      <c r="X91" s="24"/>
      <c r="Y91" s="24">
        <v>51400</v>
      </c>
      <c r="Z91" s="24">
        <f t="shared" si="23"/>
        <v>53970</v>
      </c>
      <c r="AA91" s="24">
        <f t="shared" si="24"/>
        <v>269850</v>
      </c>
      <c r="AB91" s="24">
        <f t="shared" si="25"/>
        <v>161910</v>
      </c>
      <c r="AC91" s="24">
        <f t="shared" si="26"/>
        <v>107940</v>
      </c>
      <c r="AD91" s="24"/>
      <c r="AE91" s="24"/>
      <c r="AF91" s="24"/>
      <c r="AG91" s="24"/>
      <c r="AH91" s="24"/>
      <c r="AI91" s="71"/>
      <c r="AJ91" s="10">
        <f t="shared" ref="AJ91:AJ102" si="28">V91*AI91</f>
        <v>0</v>
      </c>
      <c r="AK91" s="6"/>
      <c r="AL91" s="6"/>
      <c r="AM91" s="6"/>
      <c r="AN91" s="6"/>
    </row>
    <row r="92" spans="1:40" ht="31.5" customHeight="1" x14ac:dyDescent="0.35">
      <c r="A92" s="29" t="s">
        <v>31</v>
      </c>
      <c r="B92" s="30" t="str">
        <f>'[1]Éa-4'!B1:H1</f>
        <v>Étkező asztal</v>
      </c>
      <c r="C92" s="35" t="s">
        <v>217</v>
      </c>
      <c r="D92" s="37">
        <v>0</v>
      </c>
      <c r="E92" s="37">
        <v>0</v>
      </c>
      <c r="F92" s="37">
        <v>0</v>
      </c>
      <c r="G92" s="37">
        <v>0</v>
      </c>
      <c r="H92" s="37">
        <v>0</v>
      </c>
      <c r="I92" s="37">
        <v>0</v>
      </c>
      <c r="J92" s="37">
        <v>0</v>
      </c>
      <c r="K92" s="37">
        <v>0</v>
      </c>
      <c r="L92" s="37">
        <v>0</v>
      </c>
      <c r="M92" s="37">
        <v>1</v>
      </c>
      <c r="N92" s="37">
        <v>0</v>
      </c>
      <c r="O92" s="37">
        <v>0</v>
      </c>
      <c r="P92" s="37">
        <v>0</v>
      </c>
      <c r="Q92" s="32">
        <v>1</v>
      </c>
      <c r="R92" s="32">
        <v>0</v>
      </c>
      <c r="S92" s="32">
        <v>0</v>
      </c>
      <c r="T92" s="32">
        <v>0</v>
      </c>
      <c r="U92" s="33">
        <f>SUM(D92:T92)</f>
        <v>2</v>
      </c>
      <c r="V92" s="9">
        <f t="shared" si="27"/>
        <v>2</v>
      </c>
      <c r="W92" s="9">
        <v>0</v>
      </c>
      <c r="X92" s="24"/>
      <c r="Y92" s="24">
        <v>24500</v>
      </c>
      <c r="Z92" s="24">
        <f t="shared" si="23"/>
        <v>25725</v>
      </c>
      <c r="AA92" s="24">
        <f t="shared" si="24"/>
        <v>51450</v>
      </c>
      <c r="AB92" s="24">
        <f t="shared" si="25"/>
        <v>51450</v>
      </c>
      <c r="AC92" s="24">
        <f t="shared" si="26"/>
        <v>0</v>
      </c>
      <c r="AD92" s="24"/>
      <c r="AE92" s="24"/>
      <c r="AF92" s="24"/>
      <c r="AG92" s="24"/>
      <c r="AH92" s="24"/>
      <c r="AI92" s="71"/>
      <c r="AJ92" s="10">
        <f t="shared" si="28"/>
        <v>0</v>
      </c>
      <c r="AK92" s="6"/>
      <c r="AL92" s="6"/>
      <c r="AM92" s="6"/>
      <c r="AN92" s="6"/>
    </row>
    <row r="93" spans="1:40" ht="37.5" customHeight="1" x14ac:dyDescent="0.35">
      <c r="A93" s="29" t="s">
        <v>126</v>
      </c>
      <c r="B93" s="30" t="s">
        <v>28</v>
      </c>
      <c r="C93" s="35" t="s">
        <v>218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37">
        <v>2</v>
      </c>
      <c r="K93" s="37">
        <v>0</v>
      </c>
      <c r="L93" s="37">
        <v>0</v>
      </c>
      <c r="M93" s="37">
        <v>0</v>
      </c>
      <c r="N93" s="37">
        <v>0</v>
      </c>
      <c r="O93" s="37">
        <v>0</v>
      </c>
      <c r="P93" s="37">
        <v>0</v>
      </c>
      <c r="Q93" s="32">
        <v>0</v>
      </c>
      <c r="R93" s="32">
        <v>0</v>
      </c>
      <c r="S93" s="32">
        <v>0</v>
      </c>
      <c r="T93" s="32">
        <v>0</v>
      </c>
      <c r="U93" s="33">
        <f>SUM(D93:T93)</f>
        <v>2</v>
      </c>
      <c r="V93" s="9">
        <f t="shared" si="27"/>
        <v>2</v>
      </c>
      <c r="W93" s="9">
        <v>0</v>
      </c>
      <c r="X93" s="24"/>
      <c r="Y93" s="24">
        <v>34700</v>
      </c>
      <c r="Z93" s="24">
        <f t="shared" si="23"/>
        <v>36435</v>
      </c>
      <c r="AA93" s="24">
        <f t="shared" si="24"/>
        <v>72870</v>
      </c>
      <c r="AB93" s="24">
        <f t="shared" si="25"/>
        <v>72870</v>
      </c>
      <c r="AC93" s="24">
        <f t="shared" si="26"/>
        <v>0</v>
      </c>
      <c r="AD93" s="24"/>
      <c r="AE93" s="24"/>
      <c r="AF93" s="24"/>
      <c r="AG93" s="24"/>
      <c r="AH93" s="24"/>
      <c r="AI93" s="71"/>
      <c r="AJ93" s="10">
        <f t="shared" si="28"/>
        <v>0</v>
      </c>
      <c r="AK93" s="6"/>
      <c r="AL93" s="6"/>
      <c r="AM93" s="6"/>
      <c r="AN93" s="6"/>
    </row>
    <row r="94" spans="1:40" ht="27.75" customHeight="1" x14ac:dyDescent="0.35">
      <c r="A94" s="29" t="s">
        <v>55</v>
      </c>
      <c r="B94" s="30" t="str">
        <f>'[1]Da-1'!B1:H1</f>
        <v>Dohányzó asztal</v>
      </c>
      <c r="C94" s="35" t="s">
        <v>219</v>
      </c>
      <c r="D94" s="37">
        <v>0</v>
      </c>
      <c r="E94" s="37">
        <v>0</v>
      </c>
      <c r="F94" s="37">
        <v>0</v>
      </c>
      <c r="G94" s="37">
        <v>1</v>
      </c>
      <c r="H94" s="37">
        <v>11</v>
      </c>
      <c r="I94" s="37">
        <v>11</v>
      </c>
      <c r="J94" s="37">
        <v>1</v>
      </c>
      <c r="K94" s="37">
        <v>2</v>
      </c>
      <c r="L94" s="37">
        <v>6</v>
      </c>
      <c r="M94" s="37">
        <v>0</v>
      </c>
      <c r="N94" s="37">
        <v>0</v>
      </c>
      <c r="O94" s="37">
        <v>2</v>
      </c>
      <c r="P94" s="37">
        <v>2</v>
      </c>
      <c r="Q94" s="32">
        <v>2</v>
      </c>
      <c r="R94" s="32">
        <v>0</v>
      </c>
      <c r="S94" s="32">
        <v>2</v>
      </c>
      <c r="T94" s="32">
        <v>5</v>
      </c>
      <c r="U94" s="33">
        <f t="shared" ref="U94:U102" si="29">SUM(D94:T94)</f>
        <v>45</v>
      </c>
      <c r="V94" s="9">
        <f t="shared" si="27"/>
        <v>33</v>
      </c>
      <c r="W94" s="9">
        <v>12</v>
      </c>
      <c r="X94" s="24"/>
      <c r="Y94" s="24">
        <v>27800</v>
      </c>
      <c r="Z94" s="24">
        <f t="shared" si="23"/>
        <v>29190</v>
      </c>
      <c r="AA94" s="24">
        <f t="shared" si="24"/>
        <v>1313550</v>
      </c>
      <c r="AB94" s="24">
        <f t="shared" si="25"/>
        <v>963270</v>
      </c>
      <c r="AC94" s="24">
        <f t="shared" si="26"/>
        <v>350280</v>
      </c>
      <c r="AD94" s="24"/>
      <c r="AE94" s="24"/>
      <c r="AF94" s="24"/>
      <c r="AG94" s="24"/>
      <c r="AH94" s="24"/>
      <c r="AI94" s="71"/>
      <c r="AJ94" s="10">
        <f t="shared" si="28"/>
        <v>0</v>
      </c>
      <c r="AK94" s="6"/>
      <c r="AL94" s="6"/>
      <c r="AM94" s="6"/>
      <c r="AN94" s="6"/>
    </row>
    <row r="95" spans="1:40" ht="25.5" customHeight="1" x14ac:dyDescent="0.35">
      <c r="A95" s="29" t="s">
        <v>101</v>
      </c>
      <c r="B95" s="30" t="s">
        <v>32</v>
      </c>
      <c r="C95" s="35" t="s">
        <v>220</v>
      </c>
      <c r="D95" s="37">
        <v>0</v>
      </c>
      <c r="E95" s="37">
        <v>0</v>
      </c>
      <c r="F95" s="37">
        <v>2</v>
      </c>
      <c r="G95" s="37">
        <v>21</v>
      </c>
      <c r="H95" s="37">
        <v>0</v>
      </c>
      <c r="I95" s="37">
        <v>20</v>
      </c>
      <c r="J95" s="37">
        <v>2</v>
      </c>
      <c r="K95" s="37">
        <v>3</v>
      </c>
      <c r="L95" s="37">
        <v>2</v>
      </c>
      <c r="M95" s="37">
        <v>0</v>
      </c>
      <c r="N95" s="37">
        <v>0</v>
      </c>
      <c r="O95" s="37">
        <v>1</v>
      </c>
      <c r="P95" s="37">
        <v>0</v>
      </c>
      <c r="Q95" s="32">
        <v>1</v>
      </c>
      <c r="R95" s="32">
        <v>3</v>
      </c>
      <c r="S95" s="32">
        <v>0</v>
      </c>
      <c r="T95" s="32">
        <v>11</v>
      </c>
      <c r="U95" s="33">
        <f t="shared" si="29"/>
        <v>66</v>
      </c>
      <c r="V95" s="9">
        <f t="shared" si="27"/>
        <v>66</v>
      </c>
      <c r="W95" s="9">
        <v>0</v>
      </c>
      <c r="X95" s="24"/>
      <c r="Y95" s="24">
        <v>23400</v>
      </c>
      <c r="Z95" s="24">
        <f t="shared" si="23"/>
        <v>24570</v>
      </c>
      <c r="AA95" s="24">
        <f t="shared" si="24"/>
        <v>1621620</v>
      </c>
      <c r="AB95" s="24">
        <f t="shared" si="25"/>
        <v>1621620</v>
      </c>
      <c r="AC95" s="24">
        <f t="shared" si="26"/>
        <v>0</v>
      </c>
      <c r="AD95" s="24"/>
      <c r="AE95" s="24"/>
      <c r="AF95" s="24"/>
      <c r="AG95" s="24"/>
      <c r="AH95" s="24"/>
      <c r="AI95" s="71"/>
      <c r="AJ95" s="10">
        <f t="shared" si="28"/>
        <v>0</v>
      </c>
      <c r="AK95" s="6"/>
      <c r="AL95" s="6"/>
      <c r="AM95" s="6"/>
      <c r="AN95" s="6"/>
    </row>
    <row r="96" spans="1:40" ht="33" customHeight="1" x14ac:dyDescent="0.35">
      <c r="A96" s="29" t="s">
        <v>56</v>
      </c>
      <c r="B96" s="30" t="str">
        <f>'[1]Fta-1'!B1:H1</f>
        <v>Fogyasztó téri asztal</v>
      </c>
      <c r="C96" s="35" t="s">
        <v>221</v>
      </c>
      <c r="D96" s="37">
        <v>0</v>
      </c>
      <c r="E96" s="37">
        <v>0</v>
      </c>
      <c r="F96" s="37">
        <v>5</v>
      </c>
      <c r="G96" s="37">
        <v>0</v>
      </c>
      <c r="H96" s="37">
        <v>0</v>
      </c>
      <c r="I96" s="37">
        <v>0</v>
      </c>
      <c r="J96" s="37">
        <v>0</v>
      </c>
      <c r="K96" s="37">
        <v>0</v>
      </c>
      <c r="L96" s="37">
        <v>0</v>
      </c>
      <c r="M96" s="37">
        <v>0</v>
      </c>
      <c r="N96" s="37">
        <v>0</v>
      </c>
      <c r="O96" s="37">
        <v>0</v>
      </c>
      <c r="P96" s="37">
        <v>0</v>
      </c>
      <c r="Q96" s="32">
        <v>0</v>
      </c>
      <c r="R96" s="32">
        <v>0</v>
      </c>
      <c r="S96" s="32">
        <v>0</v>
      </c>
      <c r="T96" s="32">
        <v>0</v>
      </c>
      <c r="U96" s="33">
        <f t="shared" si="29"/>
        <v>5</v>
      </c>
      <c r="V96" s="9">
        <f t="shared" si="27"/>
        <v>5</v>
      </c>
      <c r="W96" s="9">
        <v>0</v>
      </c>
      <c r="X96" s="24"/>
      <c r="Y96" s="24">
        <v>21400</v>
      </c>
      <c r="Z96" s="24">
        <f t="shared" si="23"/>
        <v>22470</v>
      </c>
      <c r="AA96" s="24">
        <f t="shared" si="24"/>
        <v>112350</v>
      </c>
      <c r="AB96" s="24">
        <f t="shared" si="25"/>
        <v>112350</v>
      </c>
      <c r="AC96" s="24">
        <f t="shared" si="26"/>
        <v>0</v>
      </c>
      <c r="AD96" s="24"/>
      <c r="AE96" s="24"/>
      <c r="AF96" s="24"/>
      <c r="AG96" s="24"/>
      <c r="AH96" s="24"/>
      <c r="AI96" s="71"/>
      <c r="AJ96" s="10">
        <f t="shared" si="28"/>
        <v>0</v>
      </c>
      <c r="AK96" s="6"/>
      <c r="AL96" s="6"/>
      <c r="AM96" s="6"/>
      <c r="AN96" s="6"/>
    </row>
    <row r="97" spans="1:40" ht="29.25" customHeight="1" x14ac:dyDescent="0.35">
      <c r="A97" s="29" t="s">
        <v>57</v>
      </c>
      <c r="B97" s="30" t="str">
        <f>'[1]Fta-2'!B1:H1</f>
        <v>Fogyasztó téri asztal</v>
      </c>
      <c r="C97" s="35" t="s">
        <v>222</v>
      </c>
      <c r="D97" s="37">
        <v>0</v>
      </c>
      <c r="E97" s="37">
        <v>0</v>
      </c>
      <c r="F97" s="37">
        <v>4</v>
      </c>
      <c r="G97" s="37">
        <v>0</v>
      </c>
      <c r="H97" s="37">
        <v>0</v>
      </c>
      <c r="I97" s="37">
        <v>0</v>
      </c>
      <c r="J97" s="37">
        <v>0</v>
      </c>
      <c r="K97" s="37">
        <v>0</v>
      </c>
      <c r="L97" s="37">
        <v>0</v>
      </c>
      <c r="M97" s="37">
        <v>0</v>
      </c>
      <c r="N97" s="37">
        <v>0</v>
      </c>
      <c r="O97" s="37">
        <v>0</v>
      </c>
      <c r="P97" s="37">
        <v>0</v>
      </c>
      <c r="Q97" s="32">
        <v>0</v>
      </c>
      <c r="R97" s="32">
        <v>0</v>
      </c>
      <c r="S97" s="32">
        <v>0</v>
      </c>
      <c r="T97" s="32">
        <v>0</v>
      </c>
      <c r="U97" s="33">
        <f t="shared" si="29"/>
        <v>4</v>
      </c>
      <c r="V97" s="9">
        <f t="shared" si="27"/>
        <v>4</v>
      </c>
      <c r="W97" s="9">
        <v>0</v>
      </c>
      <c r="X97" s="24"/>
      <c r="Y97" s="24">
        <v>29800</v>
      </c>
      <c r="Z97" s="24">
        <f t="shared" si="23"/>
        <v>31290</v>
      </c>
      <c r="AA97" s="24">
        <f t="shared" si="24"/>
        <v>125160</v>
      </c>
      <c r="AB97" s="24">
        <f t="shared" si="25"/>
        <v>125160</v>
      </c>
      <c r="AC97" s="24">
        <f t="shared" si="26"/>
        <v>0</v>
      </c>
      <c r="AD97" s="24"/>
      <c r="AE97" s="24"/>
      <c r="AF97" s="24"/>
      <c r="AG97" s="24"/>
      <c r="AH97" s="24"/>
      <c r="AI97" s="71"/>
      <c r="AJ97" s="10">
        <f t="shared" si="28"/>
        <v>0</v>
      </c>
      <c r="AK97" s="6"/>
      <c r="AL97" s="6"/>
      <c r="AM97" s="6"/>
      <c r="AN97" s="6"/>
    </row>
    <row r="98" spans="1:40" ht="29.25" customHeight="1" x14ac:dyDescent="0.35">
      <c r="A98" s="29" t="s">
        <v>58</v>
      </c>
      <c r="B98" s="30" t="str">
        <f>'[1]Fta-3'!B1:H1</f>
        <v>Fogyasztó téri asztal - kör alakú</v>
      </c>
      <c r="C98" s="35" t="s">
        <v>223</v>
      </c>
      <c r="D98" s="37">
        <v>0</v>
      </c>
      <c r="E98" s="37">
        <v>0</v>
      </c>
      <c r="F98" s="37">
        <v>3</v>
      </c>
      <c r="G98" s="37">
        <v>0</v>
      </c>
      <c r="H98" s="37">
        <v>0</v>
      </c>
      <c r="I98" s="37">
        <v>0</v>
      </c>
      <c r="J98" s="37">
        <v>0</v>
      </c>
      <c r="K98" s="37">
        <v>0</v>
      </c>
      <c r="L98" s="37">
        <v>1</v>
      </c>
      <c r="M98" s="37">
        <v>0</v>
      </c>
      <c r="N98" s="37">
        <v>0</v>
      </c>
      <c r="O98" s="37">
        <v>0</v>
      </c>
      <c r="P98" s="37">
        <v>0</v>
      </c>
      <c r="Q98" s="32">
        <v>0</v>
      </c>
      <c r="R98" s="32">
        <v>0</v>
      </c>
      <c r="S98" s="32">
        <v>0</v>
      </c>
      <c r="T98" s="32">
        <v>0</v>
      </c>
      <c r="U98" s="33">
        <f t="shared" si="29"/>
        <v>4</v>
      </c>
      <c r="V98" s="9">
        <f t="shared" si="27"/>
        <v>4</v>
      </c>
      <c r="W98" s="9">
        <v>0</v>
      </c>
      <c r="X98" s="24"/>
      <c r="Y98" s="24">
        <v>37800</v>
      </c>
      <c r="Z98" s="24">
        <f t="shared" si="23"/>
        <v>39690</v>
      </c>
      <c r="AA98" s="24">
        <f t="shared" si="24"/>
        <v>158760</v>
      </c>
      <c r="AB98" s="24">
        <f t="shared" si="25"/>
        <v>158760</v>
      </c>
      <c r="AC98" s="24">
        <f t="shared" si="26"/>
        <v>0</v>
      </c>
      <c r="AD98" s="24"/>
      <c r="AE98" s="24"/>
      <c r="AF98" s="24"/>
      <c r="AG98" s="24"/>
      <c r="AH98" s="24"/>
      <c r="AI98" s="71"/>
      <c r="AJ98" s="10">
        <f t="shared" si="28"/>
        <v>0</v>
      </c>
      <c r="AK98" s="6"/>
      <c r="AL98" s="6"/>
      <c r="AM98" s="6"/>
      <c r="AN98" s="6"/>
    </row>
    <row r="99" spans="1:40" ht="33.75" customHeight="1" x14ac:dyDescent="0.35">
      <c r="A99" s="29" t="s">
        <v>59</v>
      </c>
      <c r="B99" s="30" t="str">
        <f>'[1]Fta-4'!B1:H1</f>
        <v>Fogyasztó téri asztal</v>
      </c>
      <c r="C99" s="35" t="s">
        <v>224</v>
      </c>
      <c r="D99" s="37">
        <v>0</v>
      </c>
      <c r="E99" s="37">
        <v>0</v>
      </c>
      <c r="F99" s="37">
        <v>6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  <c r="O99" s="37">
        <v>0</v>
      </c>
      <c r="P99" s="37">
        <v>0</v>
      </c>
      <c r="Q99" s="32">
        <v>0</v>
      </c>
      <c r="R99" s="32">
        <v>0</v>
      </c>
      <c r="S99" s="32">
        <v>0</v>
      </c>
      <c r="T99" s="32">
        <v>0</v>
      </c>
      <c r="U99" s="33">
        <f t="shared" si="29"/>
        <v>6</v>
      </c>
      <c r="V99" s="9">
        <f t="shared" si="27"/>
        <v>6</v>
      </c>
      <c r="W99" s="9">
        <v>0</v>
      </c>
      <c r="X99" s="24"/>
      <c r="Y99" s="24">
        <v>26800</v>
      </c>
      <c r="Z99" s="24">
        <f t="shared" si="23"/>
        <v>28140</v>
      </c>
      <c r="AA99" s="24">
        <f t="shared" si="24"/>
        <v>168840</v>
      </c>
      <c r="AB99" s="24">
        <f t="shared" si="25"/>
        <v>168840</v>
      </c>
      <c r="AC99" s="24">
        <f t="shared" si="26"/>
        <v>0</v>
      </c>
      <c r="AD99" s="24"/>
      <c r="AE99" s="24"/>
      <c r="AF99" s="24"/>
      <c r="AG99" s="24"/>
      <c r="AH99" s="24"/>
      <c r="AI99" s="71"/>
      <c r="AJ99" s="10">
        <f t="shared" si="28"/>
        <v>0</v>
      </c>
      <c r="AK99" s="6"/>
      <c r="AL99" s="6"/>
      <c r="AM99" s="6"/>
      <c r="AN99" s="6"/>
    </row>
    <row r="100" spans="1:40" ht="30.75" customHeight="1" x14ac:dyDescent="0.35">
      <c r="A100" s="29" t="s">
        <v>60</v>
      </c>
      <c r="B100" s="30" t="str">
        <f>'[1]Fta-5'!B1:H1</f>
        <v>Fogyasztó téri asztal</v>
      </c>
      <c r="C100" s="35" t="s">
        <v>225</v>
      </c>
      <c r="D100" s="37">
        <v>0</v>
      </c>
      <c r="E100" s="37">
        <v>0</v>
      </c>
      <c r="F100" s="37">
        <v>7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v>0</v>
      </c>
      <c r="N100" s="37">
        <v>0</v>
      </c>
      <c r="O100" s="37">
        <v>0</v>
      </c>
      <c r="P100" s="37">
        <v>0</v>
      </c>
      <c r="Q100" s="32">
        <v>0</v>
      </c>
      <c r="R100" s="32">
        <v>0</v>
      </c>
      <c r="S100" s="32">
        <v>0</v>
      </c>
      <c r="T100" s="32">
        <v>0</v>
      </c>
      <c r="U100" s="33">
        <f t="shared" si="29"/>
        <v>7</v>
      </c>
      <c r="V100" s="9">
        <f t="shared" si="27"/>
        <v>7</v>
      </c>
      <c r="W100" s="9">
        <v>0</v>
      </c>
      <c r="X100" s="24"/>
      <c r="Y100" s="24">
        <v>34500</v>
      </c>
      <c r="Z100" s="24">
        <f t="shared" si="23"/>
        <v>36225</v>
      </c>
      <c r="AA100" s="24">
        <f t="shared" si="24"/>
        <v>253575</v>
      </c>
      <c r="AB100" s="24">
        <f t="shared" si="25"/>
        <v>253575</v>
      </c>
      <c r="AC100" s="24">
        <f t="shared" si="26"/>
        <v>0</v>
      </c>
      <c r="AD100" s="24"/>
      <c r="AE100" s="24"/>
      <c r="AF100" s="24"/>
      <c r="AG100" s="24"/>
      <c r="AH100" s="24"/>
      <c r="AI100" s="71"/>
      <c r="AJ100" s="10">
        <f t="shared" si="28"/>
        <v>0</v>
      </c>
      <c r="AK100" s="6"/>
      <c r="AL100" s="6"/>
      <c r="AM100" s="6"/>
      <c r="AN100" s="6"/>
    </row>
    <row r="101" spans="1:40" ht="25.5" customHeight="1" x14ac:dyDescent="0.35">
      <c r="A101" s="29" t="s">
        <v>61</v>
      </c>
      <c r="B101" s="30" t="str">
        <f>'[1]Kta-1'!B1:H1</f>
        <v>Kültéri kör asztal</v>
      </c>
      <c r="C101" s="35" t="s">
        <v>226</v>
      </c>
      <c r="D101" s="37">
        <v>0</v>
      </c>
      <c r="E101" s="37">
        <v>0</v>
      </c>
      <c r="F101" s="37">
        <v>0</v>
      </c>
      <c r="G101" s="37">
        <v>0</v>
      </c>
      <c r="H101" s="37">
        <v>0</v>
      </c>
      <c r="I101" s="37">
        <v>0</v>
      </c>
      <c r="J101" s="37">
        <v>0</v>
      </c>
      <c r="K101" s="37">
        <v>0</v>
      </c>
      <c r="L101" s="37">
        <v>0</v>
      </c>
      <c r="M101" s="37">
        <v>0</v>
      </c>
      <c r="N101" s="37">
        <v>0</v>
      </c>
      <c r="O101" s="37">
        <v>0</v>
      </c>
      <c r="P101" s="37">
        <v>0</v>
      </c>
      <c r="Q101" s="32">
        <v>0</v>
      </c>
      <c r="R101" s="32">
        <v>0</v>
      </c>
      <c r="S101" s="32">
        <v>0</v>
      </c>
      <c r="T101" s="32">
        <v>0</v>
      </c>
      <c r="U101" s="33">
        <f t="shared" si="29"/>
        <v>0</v>
      </c>
      <c r="V101" s="9">
        <f t="shared" si="27"/>
        <v>0</v>
      </c>
      <c r="W101" s="9">
        <v>0</v>
      </c>
      <c r="X101" s="24"/>
      <c r="Y101" s="24"/>
      <c r="Z101" s="24">
        <f t="shared" si="23"/>
        <v>0</v>
      </c>
      <c r="AA101" s="24">
        <f t="shared" si="24"/>
        <v>0</v>
      </c>
      <c r="AB101" s="24">
        <f t="shared" si="25"/>
        <v>0</v>
      </c>
      <c r="AC101" s="24">
        <f t="shared" si="26"/>
        <v>0</v>
      </c>
      <c r="AD101" s="24"/>
      <c r="AE101" s="24"/>
      <c r="AF101" s="24"/>
      <c r="AG101" s="24"/>
      <c r="AH101" s="24"/>
      <c r="AI101" s="71"/>
      <c r="AJ101" s="10">
        <f t="shared" si="28"/>
        <v>0</v>
      </c>
      <c r="AK101" s="6"/>
      <c r="AL101" s="6"/>
      <c r="AM101" s="6"/>
      <c r="AN101" s="6"/>
    </row>
    <row r="102" spans="1:40" ht="31.5" x14ac:dyDescent="0.35">
      <c r="A102" s="29" t="s">
        <v>62</v>
      </c>
      <c r="B102" s="30" t="str">
        <f>'[1]Kta-2'!B1:H1</f>
        <v>Kültéri kör asztal</v>
      </c>
      <c r="C102" s="35" t="s">
        <v>226</v>
      </c>
      <c r="D102" s="37">
        <v>0</v>
      </c>
      <c r="E102" s="37">
        <v>0</v>
      </c>
      <c r="F102" s="37">
        <v>0</v>
      </c>
      <c r="G102" s="37">
        <v>0</v>
      </c>
      <c r="H102" s="37">
        <v>0</v>
      </c>
      <c r="I102" s="37">
        <v>0</v>
      </c>
      <c r="J102" s="37">
        <v>0</v>
      </c>
      <c r="K102" s="37">
        <v>0</v>
      </c>
      <c r="L102" s="37">
        <v>0</v>
      </c>
      <c r="M102" s="37">
        <v>0</v>
      </c>
      <c r="N102" s="37">
        <v>6</v>
      </c>
      <c r="O102" s="37">
        <v>0</v>
      </c>
      <c r="P102" s="37">
        <v>0</v>
      </c>
      <c r="Q102" s="32">
        <v>0</v>
      </c>
      <c r="R102" s="32">
        <v>0</v>
      </c>
      <c r="S102" s="32">
        <v>0</v>
      </c>
      <c r="T102" s="32">
        <v>0</v>
      </c>
      <c r="U102" s="33">
        <f t="shared" si="29"/>
        <v>6</v>
      </c>
      <c r="V102" s="9">
        <f t="shared" si="27"/>
        <v>0</v>
      </c>
      <c r="W102" s="9">
        <v>6</v>
      </c>
      <c r="X102" s="24"/>
      <c r="Y102" s="24">
        <v>54800</v>
      </c>
      <c r="Z102" s="24">
        <f t="shared" si="23"/>
        <v>57540</v>
      </c>
      <c r="AA102" s="24">
        <f t="shared" si="24"/>
        <v>345240</v>
      </c>
      <c r="AB102" s="24">
        <f t="shared" si="25"/>
        <v>0</v>
      </c>
      <c r="AC102" s="24">
        <f t="shared" si="26"/>
        <v>345240</v>
      </c>
      <c r="AD102" s="24"/>
      <c r="AE102" s="24"/>
      <c r="AF102" s="24"/>
      <c r="AG102" s="24"/>
      <c r="AH102" s="24"/>
      <c r="AI102" s="71"/>
      <c r="AJ102" s="10">
        <f t="shared" si="28"/>
        <v>0</v>
      </c>
      <c r="AK102" s="6"/>
      <c r="AL102" s="6"/>
      <c r="AM102" s="6"/>
      <c r="AN102" s="6"/>
    </row>
    <row r="103" spans="1:40" ht="31.5" hidden="1" x14ac:dyDescent="0.35">
      <c r="A103" s="20"/>
      <c r="B103" s="20" t="s">
        <v>63</v>
      </c>
      <c r="C103" s="21"/>
      <c r="D103" s="25" t="s">
        <v>34</v>
      </c>
      <c r="E103" s="25" t="s">
        <v>35</v>
      </c>
      <c r="F103" s="26" t="s">
        <v>2</v>
      </c>
      <c r="G103" s="26" t="s">
        <v>2</v>
      </c>
      <c r="H103" s="26" t="s">
        <v>3</v>
      </c>
      <c r="I103" s="26" t="s">
        <v>3</v>
      </c>
      <c r="J103" s="26" t="s">
        <v>4</v>
      </c>
      <c r="K103" s="26" t="s">
        <v>4</v>
      </c>
      <c r="L103" s="26" t="s">
        <v>5</v>
      </c>
      <c r="M103" s="26" t="s">
        <v>5</v>
      </c>
      <c r="N103" s="26" t="s">
        <v>6</v>
      </c>
      <c r="O103" s="26" t="s">
        <v>6</v>
      </c>
      <c r="P103" s="26" t="s">
        <v>6</v>
      </c>
      <c r="Q103" s="26" t="s">
        <v>7</v>
      </c>
      <c r="R103" s="26" t="s">
        <v>36</v>
      </c>
      <c r="S103" s="26" t="s">
        <v>37</v>
      </c>
      <c r="T103" s="26" t="s">
        <v>38</v>
      </c>
      <c r="U103" s="27"/>
      <c r="V103" s="27"/>
      <c r="W103" s="27"/>
      <c r="X103" s="24"/>
      <c r="Y103" s="24"/>
      <c r="Z103" s="24"/>
      <c r="AA103" s="24">
        <f t="shared" si="24"/>
        <v>0</v>
      </c>
      <c r="AB103" s="24">
        <f t="shared" si="25"/>
        <v>0</v>
      </c>
      <c r="AC103" s="24">
        <f t="shared" si="26"/>
        <v>0</v>
      </c>
      <c r="AD103" s="24"/>
      <c r="AE103" s="24"/>
      <c r="AF103" s="24"/>
      <c r="AG103" s="24">
        <v>139000000</v>
      </c>
      <c r="AH103" s="24">
        <v>306000000</v>
      </c>
      <c r="AI103" s="28"/>
      <c r="AJ103" s="24"/>
      <c r="AK103" s="6"/>
      <c r="AL103" s="6"/>
      <c r="AM103" s="6"/>
      <c r="AN103" s="6"/>
    </row>
    <row r="104" spans="1:40" hidden="1" x14ac:dyDescent="0.35">
      <c r="A104" s="29" t="s">
        <v>64</v>
      </c>
      <c r="B104" s="30" t="str">
        <f>'[1]S-1'!B1:H1</f>
        <v>Munkaszék</v>
      </c>
      <c r="C104" s="35" t="s">
        <v>208</v>
      </c>
      <c r="D104" s="37">
        <v>0</v>
      </c>
      <c r="E104" s="37">
        <v>0</v>
      </c>
      <c r="F104" s="37">
        <v>27</v>
      </c>
      <c r="G104" s="37">
        <v>56</v>
      </c>
      <c r="H104" s="37">
        <v>0</v>
      </c>
      <c r="I104" s="37">
        <v>118</v>
      </c>
      <c r="J104" s="37">
        <v>64</v>
      </c>
      <c r="K104" s="37">
        <v>47</v>
      </c>
      <c r="L104" s="37">
        <v>92</v>
      </c>
      <c r="M104" s="37">
        <v>4</v>
      </c>
      <c r="N104" s="37">
        <v>0</v>
      </c>
      <c r="O104" s="37">
        <v>54</v>
      </c>
      <c r="P104" s="37">
        <v>61</v>
      </c>
      <c r="Q104" s="32">
        <v>82</v>
      </c>
      <c r="R104" s="32">
        <v>37</v>
      </c>
      <c r="S104" s="32">
        <v>50</v>
      </c>
      <c r="T104" s="32">
        <v>47</v>
      </c>
      <c r="U104" s="33">
        <f t="shared" ref="U104:U129" si="30">SUM(D104:T104)</f>
        <v>739</v>
      </c>
      <c r="V104" s="33">
        <f t="shared" ref="V104:V129" si="31">U104-W104</f>
        <v>739</v>
      </c>
      <c r="W104" s="33">
        <v>0</v>
      </c>
      <c r="X104" s="34"/>
      <c r="Y104" s="38"/>
      <c r="Z104" s="24">
        <v>48000</v>
      </c>
      <c r="AA104" s="38">
        <f t="shared" si="24"/>
        <v>35472000</v>
      </c>
      <c r="AB104" s="38">
        <f t="shared" si="25"/>
        <v>35472000</v>
      </c>
      <c r="AC104" s="38">
        <f t="shared" si="26"/>
        <v>0</v>
      </c>
      <c r="AD104" s="38"/>
      <c r="AE104" s="38"/>
      <c r="AF104" s="24"/>
      <c r="AG104" s="24">
        <v>7000000</v>
      </c>
      <c r="AH104" s="24">
        <v>1000000</v>
      </c>
      <c r="AI104" s="28"/>
      <c r="AJ104" s="24"/>
      <c r="AK104" s="6"/>
      <c r="AL104" s="6"/>
      <c r="AM104" s="6"/>
      <c r="AN104" s="6"/>
    </row>
    <row r="105" spans="1:40" hidden="1" x14ac:dyDescent="0.35">
      <c r="A105" s="29" t="s">
        <v>65</v>
      </c>
      <c r="B105" s="30" t="str">
        <f>'[1]S-2'!B1:H1</f>
        <v>Munkaszék 24 órás</v>
      </c>
      <c r="C105" s="35" t="s">
        <v>208</v>
      </c>
      <c r="D105" s="37">
        <v>0</v>
      </c>
      <c r="E105" s="37">
        <v>0</v>
      </c>
      <c r="F105" s="37">
        <v>2</v>
      </c>
      <c r="G105" s="37">
        <v>12</v>
      </c>
      <c r="H105" s="37">
        <v>0</v>
      </c>
      <c r="I105" s="37">
        <v>0</v>
      </c>
      <c r="J105" s="37">
        <v>4</v>
      </c>
      <c r="K105" s="37">
        <v>2</v>
      </c>
      <c r="L105" s="37">
        <v>9</v>
      </c>
      <c r="M105" s="37">
        <v>0</v>
      </c>
      <c r="N105" s="37">
        <v>0</v>
      </c>
      <c r="O105" s="37">
        <v>2</v>
      </c>
      <c r="P105" s="37">
        <v>2</v>
      </c>
      <c r="Q105" s="32">
        <v>0</v>
      </c>
      <c r="R105" s="32">
        <v>7</v>
      </c>
      <c r="S105" s="32">
        <v>0</v>
      </c>
      <c r="T105" s="32">
        <v>11</v>
      </c>
      <c r="U105" s="33">
        <f t="shared" si="30"/>
        <v>51</v>
      </c>
      <c r="V105" s="33">
        <f t="shared" si="31"/>
        <v>51</v>
      </c>
      <c r="W105" s="33">
        <v>0</v>
      </c>
      <c r="X105" s="34"/>
      <c r="Y105" s="38"/>
      <c r="Z105" s="24">
        <v>119000</v>
      </c>
      <c r="AA105" s="38">
        <f t="shared" si="24"/>
        <v>6069000</v>
      </c>
      <c r="AB105" s="38">
        <f t="shared" si="25"/>
        <v>6069000</v>
      </c>
      <c r="AC105" s="38">
        <f t="shared" si="26"/>
        <v>0</v>
      </c>
      <c r="AD105" s="38"/>
      <c r="AE105" s="38"/>
      <c r="AF105" s="24"/>
      <c r="AG105" s="24"/>
      <c r="AH105" s="24"/>
      <c r="AI105" s="28"/>
      <c r="AJ105" s="24"/>
      <c r="AK105" s="6"/>
      <c r="AL105" s="6"/>
      <c r="AM105" s="6"/>
      <c r="AN105" s="6"/>
    </row>
    <row r="106" spans="1:40" hidden="1" x14ac:dyDescent="0.35">
      <c r="A106" s="29" t="s">
        <v>66</v>
      </c>
      <c r="B106" s="30" t="str">
        <f>'[1]S-3'!B1:H1</f>
        <v>Vendégszék</v>
      </c>
      <c r="C106" s="35" t="s">
        <v>208</v>
      </c>
      <c r="D106" s="37">
        <v>0</v>
      </c>
      <c r="E106" s="37">
        <v>4</v>
      </c>
      <c r="F106" s="37">
        <v>2</v>
      </c>
      <c r="G106" s="37">
        <v>2</v>
      </c>
      <c r="H106" s="37">
        <v>0</v>
      </c>
      <c r="I106" s="37">
        <v>12</v>
      </c>
      <c r="J106" s="37">
        <v>39</v>
      </c>
      <c r="K106" s="37">
        <v>16</v>
      </c>
      <c r="L106" s="37">
        <v>15</v>
      </c>
      <c r="M106" s="37">
        <v>20</v>
      </c>
      <c r="N106" s="37">
        <v>0</v>
      </c>
      <c r="O106" s="37">
        <v>14</v>
      </c>
      <c r="P106" s="37">
        <v>26</v>
      </c>
      <c r="Q106" s="32">
        <v>31</v>
      </c>
      <c r="R106" s="32">
        <v>6</v>
      </c>
      <c r="S106" s="32">
        <v>33</v>
      </c>
      <c r="T106" s="32">
        <v>16</v>
      </c>
      <c r="U106" s="33">
        <f t="shared" si="30"/>
        <v>236</v>
      </c>
      <c r="V106" s="33">
        <f t="shared" si="31"/>
        <v>236</v>
      </c>
      <c r="W106" s="33">
        <v>0</v>
      </c>
      <c r="X106" s="38"/>
      <c r="Y106" s="38"/>
      <c r="Z106" s="24">
        <v>25000</v>
      </c>
      <c r="AA106" s="38">
        <f t="shared" si="24"/>
        <v>5900000</v>
      </c>
      <c r="AB106" s="38">
        <f t="shared" si="25"/>
        <v>5900000</v>
      </c>
      <c r="AC106" s="38">
        <f t="shared" si="26"/>
        <v>0</v>
      </c>
      <c r="AD106" s="38"/>
      <c r="AE106" s="38"/>
      <c r="AF106" s="24"/>
      <c r="AG106" s="24"/>
      <c r="AH106" s="24"/>
      <c r="AI106" s="28"/>
      <c r="AJ106" s="24"/>
      <c r="AK106" s="6"/>
      <c r="AL106" s="6"/>
      <c r="AM106" s="6"/>
      <c r="AN106" s="6"/>
    </row>
    <row r="107" spans="1:40" hidden="1" x14ac:dyDescent="0.35">
      <c r="A107" s="29" t="s">
        <v>67</v>
      </c>
      <c r="B107" s="30" t="str">
        <f>'[1]S-4'!B1:H1</f>
        <v>Tárgyalószék</v>
      </c>
      <c r="C107" s="35" t="s">
        <v>208</v>
      </c>
      <c r="D107" s="37">
        <v>0</v>
      </c>
      <c r="E107" s="37">
        <v>0</v>
      </c>
      <c r="F107" s="37">
        <v>6</v>
      </c>
      <c r="G107" s="37">
        <v>87</v>
      </c>
      <c r="H107" s="37">
        <v>0</v>
      </c>
      <c r="I107" s="37">
        <v>49</v>
      </c>
      <c r="J107" s="37">
        <v>0</v>
      </c>
      <c r="K107" s="37">
        <v>54</v>
      </c>
      <c r="L107" s="37">
        <v>48</v>
      </c>
      <c r="M107" s="37">
        <v>0</v>
      </c>
      <c r="N107" s="37">
        <v>0</v>
      </c>
      <c r="O107" s="37">
        <v>12</v>
      </c>
      <c r="P107" s="37">
        <v>0</v>
      </c>
      <c r="Q107" s="32">
        <v>116</v>
      </c>
      <c r="R107" s="32">
        <v>0</v>
      </c>
      <c r="S107" s="32">
        <v>0</v>
      </c>
      <c r="T107" s="32">
        <v>0</v>
      </c>
      <c r="U107" s="33">
        <f t="shared" si="30"/>
        <v>372</v>
      </c>
      <c r="V107" s="33">
        <f t="shared" si="31"/>
        <v>372</v>
      </c>
      <c r="W107" s="33">
        <v>0</v>
      </c>
      <c r="X107" s="34"/>
      <c r="Y107" s="38"/>
      <c r="Z107" s="24">
        <v>46000</v>
      </c>
      <c r="AA107" s="38">
        <f t="shared" si="24"/>
        <v>17112000</v>
      </c>
      <c r="AB107" s="38">
        <f t="shared" si="25"/>
        <v>17112000</v>
      </c>
      <c r="AC107" s="38">
        <f t="shared" si="26"/>
        <v>0</v>
      </c>
      <c r="AD107" s="38"/>
      <c r="AE107" s="38"/>
      <c r="AF107" s="24"/>
      <c r="AG107" s="24"/>
      <c r="AH107" s="24"/>
      <c r="AI107" s="28"/>
      <c r="AJ107" s="24"/>
      <c r="AK107" s="6"/>
      <c r="AL107" s="6"/>
      <c r="AM107" s="6"/>
      <c r="AN107" s="6"/>
    </row>
    <row r="108" spans="1:40" hidden="1" x14ac:dyDescent="0.35">
      <c r="A108" s="29" t="s">
        <v>239</v>
      </c>
      <c r="B108" s="30" t="s">
        <v>240</v>
      </c>
      <c r="C108" s="35" t="s">
        <v>208</v>
      </c>
      <c r="D108" s="37">
        <v>0</v>
      </c>
      <c r="E108" s="37">
        <v>0</v>
      </c>
      <c r="F108" s="37">
        <v>0</v>
      </c>
      <c r="G108" s="37">
        <v>10</v>
      </c>
      <c r="H108" s="37">
        <v>0</v>
      </c>
      <c r="I108" s="37">
        <v>18</v>
      </c>
      <c r="J108" s="37">
        <v>6</v>
      </c>
      <c r="K108" s="37">
        <v>4</v>
      </c>
      <c r="L108" s="37">
        <v>19</v>
      </c>
      <c r="M108" s="37">
        <v>0</v>
      </c>
      <c r="N108" s="37">
        <v>0</v>
      </c>
      <c r="O108" s="37">
        <v>6</v>
      </c>
      <c r="P108" s="37">
        <v>0</v>
      </c>
      <c r="Q108" s="32">
        <v>0</v>
      </c>
      <c r="R108" s="32">
        <v>6</v>
      </c>
      <c r="S108" s="32">
        <v>24</v>
      </c>
      <c r="T108" s="32">
        <v>28</v>
      </c>
      <c r="U108" s="33">
        <f t="shared" si="30"/>
        <v>121</v>
      </c>
      <c r="V108" s="33">
        <f t="shared" si="31"/>
        <v>121</v>
      </c>
      <c r="W108" s="33">
        <v>0</v>
      </c>
      <c r="X108" s="38"/>
      <c r="Y108" s="38"/>
      <c r="Z108" s="24">
        <v>46000</v>
      </c>
      <c r="AA108" s="38">
        <f t="shared" si="24"/>
        <v>5566000</v>
      </c>
      <c r="AB108" s="38">
        <f t="shared" si="25"/>
        <v>5566000</v>
      </c>
      <c r="AC108" s="38">
        <f t="shared" si="26"/>
        <v>0</v>
      </c>
      <c r="AD108" s="38"/>
      <c r="AE108" s="38"/>
      <c r="AF108" s="24"/>
      <c r="AG108" s="24"/>
      <c r="AH108" s="24"/>
      <c r="AI108" s="28"/>
      <c r="AJ108" s="24"/>
      <c r="AK108" s="6"/>
      <c r="AL108" s="6"/>
      <c r="AM108" s="6"/>
      <c r="AN108" s="6"/>
    </row>
    <row r="109" spans="1:40" hidden="1" x14ac:dyDescent="0.35">
      <c r="A109" s="29" t="s">
        <v>68</v>
      </c>
      <c r="B109" s="30" t="str">
        <f>'[1]S-5'!B1:H1</f>
        <v>Konferencia szék</v>
      </c>
      <c r="C109" s="35" t="s">
        <v>208</v>
      </c>
      <c r="D109" s="37">
        <v>0</v>
      </c>
      <c r="E109" s="37">
        <v>0</v>
      </c>
      <c r="F109" s="37">
        <v>243</v>
      </c>
      <c r="G109" s="37">
        <v>25</v>
      </c>
      <c r="H109" s="37">
        <v>0</v>
      </c>
      <c r="I109" s="37">
        <v>20</v>
      </c>
      <c r="J109" s="37">
        <v>0</v>
      </c>
      <c r="K109" s="37">
        <v>0</v>
      </c>
      <c r="L109" s="37">
        <v>4</v>
      </c>
      <c r="M109" s="37">
        <v>0</v>
      </c>
      <c r="N109" s="37">
        <v>0</v>
      </c>
      <c r="O109" s="37">
        <v>0</v>
      </c>
      <c r="P109" s="37">
        <v>0</v>
      </c>
      <c r="Q109" s="32">
        <v>0</v>
      </c>
      <c r="R109" s="32">
        <v>0</v>
      </c>
      <c r="S109" s="32">
        <v>0</v>
      </c>
      <c r="T109" s="32">
        <v>0</v>
      </c>
      <c r="U109" s="33">
        <f t="shared" si="30"/>
        <v>292</v>
      </c>
      <c r="V109" s="33">
        <f t="shared" si="31"/>
        <v>292</v>
      </c>
      <c r="W109" s="33">
        <v>0</v>
      </c>
      <c r="X109" s="38"/>
      <c r="Y109" s="38"/>
      <c r="Z109" s="24">
        <v>24000</v>
      </c>
      <c r="AA109" s="38">
        <f t="shared" si="24"/>
        <v>7008000</v>
      </c>
      <c r="AB109" s="38">
        <f t="shared" si="25"/>
        <v>7008000</v>
      </c>
      <c r="AC109" s="38">
        <f t="shared" si="26"/>
        <v>0</v>
      </c>
      <c r="AD109" s="38"/>
      <c r="AE109" s="38"/>
      <c r="AF109" s="24"/>
      <c r="AG109" s="24"/>
      <c r="AH109" s="24"/>
      <c r="AI109" s="28"/>
      <c r="AJ109" s="24"/>
      <c r="AK109" s="6"/>
      <c r="AL109" s="6"/>
      <c r="AM109" s="6"/>
      <c r="AN109" s="6"/>
    </row>
    <row r="110" spans="1:40" ht="31.5" hidden="1" x14ac:dyDescent="0.35">
      <c r="A110" s="29" t="s">
        <v>69</v>
      </c>
      <c r="B110" s="30" t="str">
        <f>'[1]S-5i'!B1:H1</f>
        <v>Konferencia szék - írólapos</v>
      </c>
      <c r="C110" s="35" t="s">
        <v>208</v>
      </c>
      <c r="D110" s="37">
        <v>0</v>
      </c>
      <c r="E110" s="37">
        <v>0</v>
      </c>
      <c r="F110" s="37">
        <v>0</v>
      </c>
      <c r="G110" s="37">
        <v>0</v>
      </c>
      <c r="H110" s="37">
        <v>0</v>
      </c>
      <c r="I110" s="37">
        <v>25</v>
      </c>
      <c r="J110" s="37">
        <v>0</v>
      </c>
      <c r="K110" s="37">
        <v>0</v>
      </c>
      <c r="L110" s="37">
        <v>0</v>
      </c>
      <c r="M110" s="37">
        <v>0</v>
      </c>
      <c r="N110" s="37">
        <v>0</v>
      </c>
      <c r="O110" s="37">
        <v>0</v>
      </c>
      <c r="P110" s="37">
        <v>0</v>
      </c>
      <c r="Q110" s="32">
        <v>0</v>
      </c>
      <c r="R110" s="32">
        <v>3</v>
      </c>
      <c r="S110" s="32">
        <v>0</v>
      </c>
      <c r="T110" s="32">
        <v>0</v>
      </c>
      <c r="U110" s="33">
        <f t="shared" si="30"/>
        <v>28</v>
      </c>
      <c r="V110" s="33">
        <f t="shared" si="31"/>
        <v>28</v>
      </c>
      <c r="W110" s="33">
        <v>0</v>
      </c>
      <c r="X110" s="38"/>
      <c r="Y110" s="38"/>
      <c r="Z110" s="24">
        <v>35000</v>
      </c>
      <c r="AA110" s="38">
        <f t="shared" si="24"/>
        <v>980000</v>
      </c>
      <c r="AB110" s="38">
        <f t="shared" si="25"/>
        <v>980000</v>
      </c>
      <c r="AC110" s="38">
        <f t="shared" si="26"/>
        <v>0</v>
      </c>
      <c r="AD110" s="38"/>
      <c r="AE110" s="38"/>
      <c r="AF110" s="24"/>
      <c r="AG110" s="24"/>
      <c r="AH110" s="24"/>
      <c r="AI110" s="28"/>
      <c r="AJ110" s="24"/>
      <c r="AK110" s="6"/>
      <c r="AL110" s="6"/>
      <c r="AM110" s="6"/>
      <c r="AN110" s="6"/>
    </row>
    <row r="111" spans="1:40" hidden="1" x14ac:dyDescent="0.35">
      <c r="A111" s="29" t="s">
        <v>70</v>
      </c>
      <c r="B111" s="30" t="str">
        <f>'[1]Sv-1'!B1:H1</f>
        <v>Vezetői munkaszék</v>
      </c>
      <c r="C111" s="35" t="s">
        <v>208</v>
      </c>
      <c r="D111" s="37">
        <v>0</v>
      </c>
      <c r="E111" s="37">
        <v>0</v>
      </c>
      <c r="F111" s="37">
        <v>0</v>
      </c>
      <c r="G111" s="37">
        <v>2</v>
      </c>
      <c r="H111" s="37">
        <v>0</v>
      </c>
      <c r="I111" s="37">
        <v>4</v>
      </c>
      <c r="J111" s="37">
        <v>1</v>
      </c>
      <c r="K111" s="37">
        <v>1</v>
      </c>
      <c r="L111" s="37">
        <v>6</v>
      </c>
      <c r="M111" s="37">
        <v>0</v>
      </c>
      <c r="N111" s="37">
        <v>0</v>
      </c>
      <c r="O111" s="37">
        <v>3</v>
      </c>
      <c r="P111" s="37">
        <v>3</v>
      </c>
      <c r="Q111" s="32">
        <f t="shared" ref="Q111" si="32">Q61</f>
        <v>0</v>
      </c>
      <c r="R111" s="32">
        <v>1</v>
      </c>
      <c r="S111" s="32">
        <v>2</v>
      </c>
      <c r="T111" s="32">
        <v>2</v>
      </c>
      <c r="U111" s="33">
        <f t="shared" si="30"/>
        <v>25</v>
      </c>
      <c r="V111" s="33">
        <f t="shared" si="31"/>
        <v>25</v>
      </c>
      <c r="W111" s="33">
        <v>0</v>
      </c>
      <c r="X111" s="38"/>
      <c r="Y111" s="38"/>
      <c r="Z111" s="24">
        <v>290000</v>
      </c>
      <c r="AA111" s="38">
        <f t="shared" si="24"/>
        <v>7250000</v>
      </c>
      <c r="AB111" s="38">
        <f t="shared" si="25"/>
        <v>7250000</v>
      </c>
      <c r="AC111" s="38">
        <f t="shared" si="26"/>
        <v>0</v>
      </c>
      <c r="AD111" s="38"/>
      <c r="AE111" s="38"/>
      <c r="AF111" s="24"/>
      <c r="AG111" s="24"/>
      <c r="AH111" s="24"/>
      <c r="AI111" s="28"/>
      <c r="AJ111" s="24"/>
      <c r="AK111" s="6"/>
      <c r="AL111" s="6"/>
      <c r="AM111" s="6"/>
      <c r="AN111" s="6"/>
    </row>
    <row r="112" spans="1:40" hidden="1" x14ac:dyDescent="0.35">
      <c r="A112" s="29" t="s">
        <v>71</v>
      </c>
      <c r="B112" s="30" t="str">
        <f>'[1]Vk-1'!B1:H1</f>
        <v>Vezetői fotel</v>
      </c>
      <c r="C112" s="35" t="s">
        <v>208</v>
      </c>
      <c r="D112" s="37">
        <v>0</v>
      </c>
      <c r="E112" s="37">
        <v>0</v>
      </c>
      <c r="F112" s="37">
        <v>0</v>
      </c>
      <c r="G112" s="37">
        <v>0</v>
      </c>
      <c r="H112" s="37">
        <v>0</v>
      </c>
      <c r="I112" s="37">
        <v>5</v>
      </c>
      <c r="J112" s="37">
        <v>0</v>
      </c>
      <c r="K112" s="37">
        <v>1</v>
      </c>
      <c r="L112" s="37">
        <v>2</v>
      </c>
      <c r="M112" s="37">
        <v>0</v>
      </c>
      <c r="N112" s="37">
        <v>0</v>
      </c>
      <c r="O112" s="37">
        <v>0</v>
      </c>
      <c r="P112" s="37">
        <v>0</v>
      </c>
      <c r="Q112" s="32">
        <v>0</v>
      </c>
      <c r="R112" s="32">
        <v>0</v>
      </c>
      <c r="S112" s="32">
        <v>10</v>
      </c>
      <c r="T112" s="32">
        <v>0</v>
      </c>
      <c r="U112" s="33">
        <f t="shared" si="30"/>
        <v>18</v>
      </c>
      <c r="V112" s="33">
        <f t="shared" si="31"/>
        <v>18</v>
      </c>
      <c r="W112" s="33">
        <v>0</v>
      </c>
      <c r="X112" s="38"/>
      <c r="Y112" s="38"/>
      <c r="Z112" s="24">
        <v>99000</v>
      </c>
      <c r="AA112" s="38">
        <f t="shared" si="24"/>
        <v>1782000</v>
      </c>
      <c r="AB112" s="38">
        <f t="shared" si="25"/>
        <v>1782000</v>
      </c>
      <c r="AC112" s="38">
        <f t="shared" si="26"/>
        <v>0</v>
      </c>
      <c r="AD112" s="38"/>
      <c r="AE112" s="38"/>
      <c r="AF112" s="24"/>
      <c r="AG112" s="24"/>
      <c r="AH112" s="24"/>
      <c r="AI112" s="28"/>
      <c r="AJ112" s="24"/>
      <c r="AK112" s="6"/>
      <c r="AL112" s="6"/>
      <c r="AM112" s="6"/>
      <c r="AN112" s="6"/>
    </row>
    <row r="113" spans="1:40" hidden="1" x14ac:dyDescent="0.35">
      <c r="A113" s="29" t="s">
        <v>72</v>
      </c>
      <c r="B113" s="30" t="str">
        <f>'[1]Vk-2'!B1:H1</f>
        <v>Vezetői kanapé</v>
      </c>
      <c r="C113" s="35" t="s">
        <v>208</v>
      </c>
      <c r="D113" s="37">
        <v>0</v>
      </c>
      <c r="E113" s="37">
        <v>0</v>
      </c>
      <c r="F113" s="37">
        <v>0</v>
      </c>
      <c r="G113" s="37">
        <v>1</v>
      </c>
      <c r="H113" s="37">
        <v>0</v>
      </c>
      <c r="I113" s="37">
        <v>5</v>
      </c>
      <c r="J113" s="37">
        <v>0</v>
      </c>
      <c r="K113" s="37">
        <v>1</v>
      </c>
      <c r="L113" s="37">
        <v>1</v>
      </c>
      <c r="M113" s="37">
        <v>0</v>
      </c>
      <c r="N113" s="37">
        <v>0</v>
      </c>
      <c r="O113" s="37">
        <v>0</v>
      </c>
      <c r="P113" s="37">
        <v>0</v>
      </c>
      <c r="Q113" s="32">
        <v>0</v>
      </c>
      <c r="R113" s="32">
        <v>0</v>
      </c>
      <c r="S113" s="32">
        <v>2</v>
      </c>
      <c r="T113" s="32">
        <v>0</v>
      </c>
      <c r="U113" s="33">
        <f t="shared" si="30"/>
        <v>10</v>
      </c>
      <c r="V113" s="33">
        <f t="shared" si="31"/>
        <v>10</v>
      </c>
      <c r="W113" s="33">
        <v>0</v>
      </c>
      <c r="X113" s="38"/>
      <c r="Y113" s="38"/>
      <c r="Z113" s="24">
        <v>183000</v>
      </c>
      <c r="AA113" s="38">
        <f t="shared" si="24"/>
        <v>1830000</v>
      </c>
      <c r="AB113" s="38">
        <f t="shared" si="25"/>
        <v>1830000</v>
      </c>
      <c r="AC113" s="38">
        <f t="shared" si="26"/>
        <v>0</v>
      </c>
      <c r="AD113" s="38"/>
      <c r="AE113" s="38"/>
      <c r="AF113" s="24"/>
      <c r="AG113" s="24"/>
      <c r="AH113" s="24"/>
      <c r="AI113" s="28"/>
      <c r="AJ113" s="24"/>
      <c r="AK113" s="6"/>
      <c r="AL113" s="6"/>
      <c r="AM113" s="6"/>
      <c r="AN113" s="6"/>
    </row>
    <row r="114" spans="1:40" hidden="1" x14ac:dyDescent="0.35">
      <c r="A114" s="29" t="s">
        <v>73</v>
      </c>
      <c r="B114" s="30" t="str">
        <f>'[1]Fk-1'!B1:H1</f>
        <v>Folyosói fotel</v>
      </c>
      <c r="C114" s="35" t="s">
        <v>208</v>
      </c>
      <c r="D114" s="37">
        <v>0</v>
      </c>
      <c r="E114" s="37">
        <v>0</v>
      </c>
      <c r="F114" s="37">
        <v>0</v>
      </c>
      <c r="G114" s="37">
        <v>2</v>
      </c>
      <c r="H114" s="37">
        <v>4</v>
      </c>
      <c r="I114" s="37">
        <v>10</v>
      </c>
      <c r="J114" s="37">
        <v>7</v>
      </c>
      <c r="K114" s="37">
        <v>6</v>
      </c>
      <c r="L114" s="37">
        <v>8</v>
      </c>
      <c r="M114" s="37">
        <v>0</v>
      </c>
      <c r="N114" s="37">
        <v>0</v>
      </c>
      <c r="O114" s="37">
        <v>2</v>
      </c>
      <c r="P114" s="37">
        <v>4</v>
      </c>
      <c r="Q114" s="32">
        <v>4</v>
      </c>
      <c r="R114" s="32">
        <v>0</v>
      </c>
      <c r="S114" s="32">
        <v>15</v>
      </c>
      <c r="T114" s="32">
        <v>4</v>
      </c>
      <c r="U114" s="33">
        <f t="shared" si="30"/>
        <v>66</v>
      </c>
      <c r="V114" s="33">
        <f t="shared" si="31"/>
        <v>58</v>
      </c>
      <c r="W114" s="33">
        <v>8</v>
      </c>
      <c r="X114" s="38"/>
      <c r="Y114" s="38"/>
      <c r="Z114" s="24">
        <v>120000</v>
      </c>
      <c r="AA114" s="38">
        <f t="shared" si="24"/>
        <v>7920000</v>
      </c>
      <c r="AB114" s="38">
        <f t="shared" si="25"/>
        <v>6960000</v>
      </c>
      <c r="AC114" s="38">
        <f t="shared" si="26"/>
        <v>960000</v>
      </c>
      <c r="AD114" s="38"/>
      <c r="AE114" s="38"/>
      <c r="AF114" s="24"/>
      <c r="AG114" s="24"/>
      <c r="AH114" s="24"/>
      <c r="AI114" s="28"/>
      <c r="AJ114" s="24"/>
      <c r="AK114" s="6"/>
      <c r="AL114" s="6"/>
      <c r="AM114" s="6"/>
      <c r="AN114" s="6"/>
    </row>
    <row r="115" spans="1:40" hidden="1" x14ac:dyDescent="0.35">
      <c r="A115" s="29" t="s">
        <v>74</v>
      </c>
      <c r="B115" s="30" t="str">
        <f>'[1]Fk-2'!B1:H1</f>
        <v>Folyosói kanapé</v>
      </c>
      <c r="C115" s="35" t="s">
        <v>208</v>
      </c>
      <c r="D115" s="37">
        <v>0</v>
      </c>
      <c r="E115" s="37">
        <v>0</v>
      </c>
      <c r="F115" s="37">
        <v>0</v>
      </c>
      <c r="G115" s="37">
        <v>2</v>
      </c>
      <c r="H115" s="37">
        <v>18</v>
      </c>
      <c r="I115" s="37">
        <v>11</v>
      </c>
      <c r="J115" s="37">
        <v>2</v>
      </c>
      <c r="K115" s="37">
        <v>3</v>
      </c>
      <c r="L115" s="37">
        <v>6</v>
      </c>
      <c r="M115" s="37">
        <v>0</v>
      </c>
      <c r="N115" s="37">
        <v>0</v>
      </c>
      <c r="O115" s="37">
        <v>4</v>
      </c>
      <c r="P115" s="37">
        <v>0</v>
      </c>
      <c r="Q115" s="32">
        <v>2</v>
      </c>
      <c r="R115" s="32">
        <v>1</v>
      </c>
      <c r="S115" s="32">
        <v>12</v>
      </c>
      <c r="T115" s="32">
        <v>0</v>
      </c>
      <c r="U115" s="33">
        <f t="shared" si="30"/>
        <v>61</v>
      </c>
      <c r="V115" s="33">
        <f t="shared" si="31"/>
        <v>45</v>
      </c>
      <c r="W115" s="33">
        <v>16</v>
      </c>
      <c r="X115" s="38"/>
      <c r="Y115" s="38"/>
      <c r="Z115" s="24">
        <v>224000</v>
      </c>
      <c r="AA115" s="38">
        <f t="shared" si="24"/>
        <v>13664000</v>
      </c>
      <c r="AB115" s="38">
        <f t="shared" si="25"/>
        <v>10080000</v>
      </c>
      <c r="AC115" s="38">
        <f t="shared" si="26"/>
        <v>3584000</v>
      </c>
      <c r="AD115" s="38"/>
      <c r="AE115" s="38"/>
      <c r="AF115" s="24"/>
      <c r="AG115" s="24"/>
      <c r="AH115" s="24"/>
      <c r="AI115" s="28"/>
      <c r="AJ115" s="24"/>
      <c r="AK115" s="6"/>
      <c r="AL115" s="6"/>
      <c r="AM115" s="6"/>
      <c r="AN115" s="6"/>
    </row>
    <row r="116" spans="1:40" ht="24.75" hidden="1" customHeight="1" x14ac:dyDescent="0.35">
      <c r="A116" s="29" t="s">
        <v>75</v>
      </c>
      <c r="B116" s="30" t="str">
        <f>'[1]És-1'!B1:H1</f>
        <v>Étkező szék</v>
      </c>
      <c r="C116" s="35" t="s">
        <v>208</v>
      </c>
      <c r="D116" s="37">
        <v>0</v>
      </c>
      <c r="E116" s="37">
        <v>0</v>
      </c>
      <c r="F116" s="37">
        <v>0</v>
      </c>
      <c r="G116" s="37">
        <v>25</v>
      </c>
      <c r="H116" s="37">
        <v>0</v>
      </c>
      <c r="I116" s="37">
        <v>32</v>
      </c>
      <c r="J116" s="37">
        <v>6</v>
      </c>
      <c r="K116" s="37">
        <v>12</v>
      </c>
      <c r="L116" s="37">
        <v>24</v>
      </c>
      <c r="M116" s="37">
        <v>0</v>
      </c>
      <c r="N116" s="37">
        <v>0</v>
      </c>
      <c r="O116" s="37">
        <v>12</v>
      </c>
      <c r="P116" s="37">
        <v>4</v>
      </c>
      <c r="Q116" s="32">
        <v>4</v>
      </c>
      <c r="R116" s="32">
        <v>8</v>
      </c>
      <c r="S116" s="32">
        <v>4</v>
      </c>
      <c r="T116" s="32">
        <v>4</v>
      </c>
      <c r="U116" s="33">
        <f t="shared" si="30"/>
        <v>135</v>
      </c>
      <c r="V116" s="33">
        <f t="shared" si="31"/>
        <v>113</v>
      </c>
      <c r="W116" s="33">
        <v>22</v>
      </c>
      <c r="X116" s="38"/>
      <c r="Y116" s="38"/>
      <c r="Z116" s="24">
        <v>16000</v>
      </c>
      <c r="AA116" s="38">
        <f t="shared" si="24"/>
        <v>2160000</v>
      </c>
      <c r="AB116" s="38">
        <f t="shared" si="25"/>
        <v>1808000</v>
      </c>
      <c r="AC116" s="38">
        <f t="shared" si="26"/>
        <v>352000</v>
      </c>
      <c r="AD116" s="38"/>
      <c r="AE116" s="38"/>
      <c r="AF116" s="24"/>
      <c r="AG116" s="24"/>
      <c r="AH116" s="24"/>
      <c r="AI116" s="28"/>
      <c r="AJ116" s="24"/>
      <c r="AK116" s="6"/>
      <c r="AL116" s="6"/>
      <c r="AM116" s="6"/>
      <c r="AN116" s="6"/>
    </row>
    <row r="117" spans="1:40" ht="16.5" hidden="1" customHeight="1" x14ac:dyDescent="0.35">
      <c r="A117" s="29" t="s">
        <v>76</v>
      </c>
      <c r="B117" s="30" t="str">
        <f>'[1]És-2'!B1:H1</f>
        <v>Kis fotel-szék</v>
      </c>
      <c r="C117" s="35" t="s">
        <v>208</v>
      </c>
      <c r="D117" s="37">
        <v>0</v>
      </c>
      <c r="E117" s="37">
        <v>0</v>
      </c>
      <c r="F117" s="37">
        <v>5</v>
      </c>
      <c r="G117" s="37">
        <v>42</v>
      </c>
      <c r="H117" s="37">
        <v>0</v>
      </c>
      <c r="I117" s="37">
        <v>57</v>
      </c>
      <c r="J117" s="37">
        <v>10</v>
      </c>
      <c r="K117" s="37">
        <v>0</v>
      </c>
      <c r="L117" s="37">
        <v>1</v>
      </c>
      <c r="M117" s="37">
        <v>0</v>
      </c>
      <c r="N117" s="37">
        <v>0</v>
      </c>
      <c r="O117" s="37">
        <v>0</v>
      </c>
      <c r="P117" s="37">
        <v>0</v>
      </c>
      <c r="Q117" s="32">
        <v>2</v>
      </c>
      <c r="R117" s="32">
        <v>10</v>
      </c>
      <c r="S117" s="32">
        <v>20</v>
      </c>
      <c r="T117" s="32">
        <v>37</v>
      </c>
      <c r="U117" s="33">
        <f t="shared" si="30"/>
        <v>184</v>
      </c>
      <c r="V117" s="33">
        <f t="shared" si="31"/>
        <v>184</v>
      </c>
      <c r="W117" s="33">
        <v>0</v>
      </c>
      <c r="X117" s="38"/>
      <c r="Y117" s="38"/>
      <c r="Z117" s="24">
        <v>119000</v>
      </c>
      <c r="AA117" s="38">
        <f t="shared" si="24"/>
        <v>21896000</v>
      </c>
      <c r="AB117" s="38">
        <f t="shared" si="25"/>
        <v>21896000</v>
      </c>
      <c r="AC117" s="38">
        <f t="shared" si="26"/>
        <v>0</v>
      </c>
      <c r="AD117" s="38"/>
      <c r="AE117" s="38"/>
      <c r="AF117" s="24"/>
      <c r="AG117" s="24"/>
      <c r="AH117" s="24"/>
      <c r="AI117" s="28"/>
      <c r="AJ117" s="24"/>
      <c r="AK117" s="6"/>
      <c r="AL117" s="6"/>
      <c r="AM117" s="6"/>
      <c r="AN117" s="6"/>
    </row>
    <row r="118" spans="1:40" ht="31.5" hidden="1" x14ac:dyDescent="0.35">
      <c r="A118" s="29" t="s">
        <v>77</v>
      </c>
      <c r="B118" s="30" t="str">
        <f>'[1]Fts-1'!B1:H1</f>
        <v>Fogyasztó téri szék - karfás</v>
      </c>
      <c r="C118" s="35" t="s">
        <v>208</v>
      </c>
      <c r="D118" s="37">
        <v>0</v>
      </c>
      <c r="E118" s="37">
        <v>0</v>
      </c>
      <c r="F118" s="37">
        <v>31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v>0</v>
      </c>
      <c r="N118" s="37">
        <v>0</v>
      </c>
      <c r="O118" s="37">
        <v>0</v>
      </c>
      <c r="P118" s="37">
        <v>0</v>
      </c>
      <c r="Q118" s="32">
        <v>0</v>
      </c>
      <c r="R118" s="32">
        <v>0</v>
      </c>
      <c r="S118" s="32">
        <v>0</v>
      </c>
      <c r="T118" s="32">
        <v>0</v>
      </c>
      <c r="U118" s="33">
        <f t="shared" si="30"/>
        <v>31</v>
      </c>
      <c r="V118" s="33">
        <f t="shared" si="31"/>
        <v>31</v>
      </c>
      <c r="W118" s="33">
        <v>0</v>
      </c>
      <c r="X118" s="38"/>
      <c r="Y118" s="38"/>
      <c r="Z118" s="24">
        <v>32000</v>
      </c>
      <c r="AA118" s="38">
        <f t="shared" si="24"/>
        <v>992000</v>
      </c>
      <c r="AB118" s="38">
        <f t="shared" si="25"/>
        <v>992000</v>
      </c>
      <c r="AC118" s="38">
        <f t="shared" si="26"/>
        <v>0</v>
      </c>
      <c r="AD118" s="38"/>
      <c r="AE118" s="38"/>
      <c r="AF118" s="24"/>
      <c r="AG118" s="24"/>
      <c r="AH118" s="24"/>
      <c r="AI118" s="28"/>
      <c r="AJ118" s="24"/>
      <c r="AK118" s="6"/>
      <c r="AL118" s="6"/>
      <c r="AM118" s="6"/>
      <c r="AN118" s="6"/>
    </row>
    <row r="119" spans="1:40" hidden="1" x14ac:dyDescent="0.35">
      <c r="A119" s="29" t="s">
        <v>78</v>
      </c>
      <c r="B119" s="30" t="str">
        <f>'[1]Fts-2'!B1:H1</f>
        <v>Fogyasztó téri szék</v>
      </c>
      <c r="C119" s="35" t="s">
        <v>208</v>
      </c>
      <c r="D119" s="37">
        <v>0</v>
      </c>
      <c r="E119" s="37">
        <v>0</v>
      </c>
      <c r="F119" s="37">
        <v>42</v>
      </c>
      <c r="G119" s="37">
        <v>0</v>
      </c>
      <c r="H119" s="37">
        <v>0</v>
      </c>
      <c r="I119" s="37">
        <v>0</v>
      </c>
      <c r="J119" s="37">
        <v>0</v>
      </c>
      <c r="K119" s="37">
        <v>0</v>
      </c>
      <c r="L119" s="37">
        <v>0</v>
      </c>
      <c r="M119" s="37">
        <v>4</v>
      </c>
      <c r="N119" s="37">
        <v>0</v>
      </c>
      <c r="O119" s="37">
        <v>0</v>
      </c>
      <c r="P119" s="37">
        <v>0</v>
      </c>
      <c r="Q119" s="32">
        <v>4</v>
      </c>
      <c r="R119" s="32">
        <v>0</v>
      </c>
      <c r="S119" s="32">
        <v>0</v>
      </c>
      <c r="T119" s="32">
        <v>0</v>
      </c>
      <c r="U119" s="33">
        <f t="shared" si="30"/>
        <v>50</v>
      </c>
      <c r="V119" s="33">
        <f t="shared" si="31"/>
        <v>50</v>
      </c>
      <c r="W119" s="33">
        <v>0</v>
      </c>
      <c r="X119" s="38"/>
      <c r="Y119" s="38"/>
      <c r="Z119" s="24">
        <v>24000</v>
      </c>
      <c r="AA119" s="38">
        <f t="shared" si="24"/>
        <v>1200000</v>
      </c>
      <c r="AB119" s="38">
        <f t="shared" si="25"/>
        <v>1200000</v>
      </c>
      <c r="AC119" s="38">
        <f t="shared" si="26"/>
        <v>0</v>
      </c>
      <c r="AD119" s="38"/>
      <c r="AE119" s="38"/>
      <c r="AF119" s="24"/>
      <c r="AG119" s="24"/>
      <c r="AH119" s="24"/>
      <c r="AI119" s="28"/>
      <c r="AJ119" s="24"/>
      <c r="AK119" s="6"/>
      <c r="AL119" s="6"/>
      <c r="AM119" s="6"/>
      <c r="AN119" s="6"/>
    </row>
    <row r="120" spans="1:40" ht="31.5" hidden="1" x14ac:dyDescent="0.35">
      <c r="A120" s="29" t="s">
        <v>79</v>
      </c>
      <c r="B120" s="30" t="str">
        <f>'[1]Fts-3'!B1:H1</f>
        <v>Fogyasztó téri szék - bárszék</v>
      </c>
      <c r="C120" s="35" t="s">
        <v>208</v>
      </c>
      <c r="D120" s="37">
        <v>0</v>
      </c>
      <c r="E120" s="37">
        <v>0</v>
      </c>
      <c r="F120" s="37">
        <v>23</v>
      </c>
      <c r="G120" s="37">
        <v>0</v>
      </c>
      <c r="H120" s="37">
        <v>0</v>
      </c>
      <c r="I120" s="37">
        <v>0</v>
      </c>
      <c r="J120" s="37">
        <v>0</v>
      </c>
      <c r="K120" s="37">
        <v>0</v>
      </c>
      <c r="L120" s="37">
        <v>0</v>
      </c>
      <c r="M120" s="37">
        <v>0</v>
      </c>
      <c r="N120" s="37">
        <v>0</v>
      </c>
      <c r="O120" s="37">
        <v>0</v>
      </c>
      <c r="P120" s="37">
        <v>0</v>
      </c>
      <c r="Q120" s="32">
        <v>0</v>
      </c>
      <c r="R120" s="32">
        <v>0</v>
      </c>
      <c r="S120" s="32">
        <v>0</v>
      </c>
      <c r="T120" s="32">
        <v>0</v>
      </c>
      <c r="U120" s="33">
        <f t="shared" si="30"/>
        <v>23</v>
      </c>
      <c r="V120" s="33">
        <f t="shared" si="31"/>
        <v>23</v>
      </c>
      <c r="W120" s="33">
        <v>0</v>
      </c>
      <c r="X120" s="38"/>
      <c r="Y120" s="38"/>
      <c r="Z120" s="24">
        <v>60000</v>
      </c>
      <c r="AA120" s="38">
        <f t="shared" si="24"/>
        <v>1380000</v>
      </c>
      <c r="AB120" s="38">
        <f t="shared" si="25"/>
        <v>1380000</v>
      </c>
      <c r="AC120" s="38">
        <f t="shared" si="26"/>
        <v>0</v>
      </c>
      <c r="AD120" s="38"/>
      <c r="AE120" s="38"/>
      <c r="AF120" s="24"/>
      <c r="AG120" s="24"/>
      <c r="AH120" s="24"/>
      <c r="AI120" s="28"/>
      <c r="AJ120" s="24"/>
      <c r="AK120" s="6"/>
      <c r="AL120" s="6"/>
      <c r="AM120" s="6"/>
      <c r="AN120" s="6"/>
    </row>
    <row r="121" spans="1:40" hidden="1" x14ac:dyDescent="0.35">
      <c r="A121" s="29" t="s">
        <v>80</v>
      </c>
      <c r="B121" s="30" t="str">
        <f>'[1]Kts-1'!B1:H1</f>
        <v>Kültéri terasz szék</v>
      </c>
      <c r="C121" s="35" t="s">
        <v>208</v>
      </c>
      <c r="D121" s="37">
        <v>0</v>
      </c>
      <c r="E121" s="37">
        <v>0</v>
      </c>
      <c r="F121" s="37">
        <v>0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v>0</v>
      </c>
      <c r="N121" s="37">
        <v>0</v>
      </c>
      <c r="O121" s="37">
        <v>0</v>
      </c>
      <c r="P121" s="37">
        <v>0</v>
      </c>
      <c r="Q121" s="32">
        <v>0</v>
      </c>
      <c r="R121" s="32">
        <v>0</v>
      </c>
      <c r="S121" s="32">
        <v>0</v>
      </c>
      <c r="T121" s="32">
        <v>0</v>
      </c>
      <c r="U121" s="33">
        <f t="shared" si="30"/>
        <v>0</v>
      </c>
      <c r="V121" s="33">
        <f t="shared" si="31"/>
        <v>0</v>
      </c>
      <c r="W121" s="33">
        <v>0</v>
      </c>
      <c r="X121" s="38"/>
      <c r="Y121" s="38"/>
      <c r="Z121" s="24">
        <f t="shared" ref="Z121" si="33">Y121*0.65</f>
        <v>0</v>
      </c>
      <c r="AA121" s="38">
        <f t="shared" si="24"/>
        <v>0</v>
      </c>
      <c r="AB121" s="38">
        <f t="shared" si="25"/>
        <v>0</v>
      </c>
      <c r="AC121" s="38">
        <f t="shared" si="26"/>
        <v>0</v>
      </c>
      <c r="AD121" s="38"/>
      <c r="AE121" s="38"/>
      <c r="AF121" s="24"/>
      <c r="AG121" s="24"/>
      <c r="AH121" s="24"/>
      <c r="AI121" s="28"/>
      <c r="AJ121" s="24"/>
      <c r="AK121" s="6"/>
      <c r="AL121" s="6"/>
      <c r="AM121" s="6"/>
      <c r="AN121" s="6"/>
    </row>
    <row r="122" spans="1:40" hidden="1" x14ac:dyDescent="0.35">
      <c r="A122" s="29" t="s">
        <v>81</v>
      </c>
      <c r="B122" s="30" t="str">
        <f>'[1]Kts-2'!B1:H1</f>
        <v>Kültéri terasz szék</v>
      </c>
      <c r="C122" s="35" t="s">
        <v>208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  <c r="L122" s="37">
        <v>0</v>
      </c>
      <c r="M122" s="37">
        <v>0</v>
      </c>
      <c r="N122" s="37">
        <v>24</v>
      </c>
      <c r="O122" s="37">
        <v>0</v>
      </c>
      <c r="P122" s="37">
        <v>0</v>
      </c>
      <c r="Q122" s="32">
        <v>0</v>
      </c>
      <c r="R122" s="32">
        <v>0</v>
      </c>
      <c r="S122" s="32">
        <v>0</v>
      </c>
      <c r="T122" s="32">
        <v>0</v>
      </c>
      <c r="U122" s="33">
        <f t="shared" si="30"/>
        <v>24</v>
      </c>
      <c r="V122" s="33">
        <f t="shared" si="31"/>
        <v>0</v>
      </c>
      <c r="W122" s="33">
        <v>24</v>
      </c>
      <c r="X122" s="38"/>
      <c r="Y122" s="38"/>
      <c r="Z122" s="24">
        <v>69000</v>
      </c>
      <c r="AA122" s="39">
        <f t="shared" si="24"/>
        <v>1656000</v>
      </c>
      <c r="AB122" s="38">
        <f t="shared" si="25"/>
        <v>0</v>
      </c>
      <c r="AC122" s="38">
        <f t="shared" si="26"/>
        <v>1656000</v>
      </c>
      <c r="AD122" s="38"/>
      <c r="AE122" s="38"/>
      <c r="AF122" s="24"/>
      <c r="AG122" s="24"/>
      <c r="AH122" s="24"/>
      <c r="AI122" s="28"/>
      <c r="AJ122" s="24"/>
      <c r="AK122" s="6"/>
      <c r="AL122" s="6"/>
      <c r="AM122" s="6"/>
      <c r="AN122" s="6"/>
    </row>
    <row r="123" spans="1:40" hidden="1" x14ac:dyDescent="0.35">
      <c r="A123" s="29" t="s">
        <v>109</v>
      </c>
      <c r="B123" s="30" t="s">
        <v>228</v>
      </c>
      <c r="C123" s="35" t="s">
        <v>208</v>
      </c>
      <c r="D123" s="37">
        <v>10</v>
      </c>
      <c r="E123" s="37">
        <v>0</v>
      </c>
      <c r="F123" s="37">
        <v>0</v>
      </c>
      <c r="G123" s="37">
        <v>0</v>
      </c>
      <c r="H123" s="37">
        <v>0</v>
      </c>
      <c r="I123" s="37">
        <v>0</v>
      </c>
      <c r="J123" s="37">
        <v>0</v>
      </c>
      <c r="K123" s="37">
        <v>0</v>
      </c>
      <c r="L123" s="37">
        <v>0</v>
      </c>
      <c r="M123" s="37">
        <v>0</v>
      </c>
      <c r="N123" s="37">
        <v>0</v>
      </c>
      <c r="O123" s="37">
        <v>0</v>
      </c>
      <c r="P123" s="37">
        <v>0</v>
      </c>
      <c r="Q123" s="32">
        <v>0</v>
      </c>
      <c r="R123" s="32">
        <v>0</v>
      </c>
      <c r="S123" s="32">
        <v>0</v>
      </c>
      <c r="T123" s="32">
        <v>0</v>
      </c>
      <c r="U123" s="33">
        <f t="shared" si="30"/>
        <v>10</v>
      </c>
      <c r="V123" s="33">
        <f t="shared" si="31"/>
        <v>10</v>
      </c>
      <c r="W123" s="33">
        <v>0</v>
      </c>
      <c r="X123" s="38"/>
      <c r="Y123" s="38"/>
      <c r="Z123" s="24">
        <v>130000</v>
      </c>
      <c r="AA123" s="38">
        <f t="shared" si="24"/>
        <v>1300000</v>
      </c>
      <c r="AB123" s="38">
        <f t="shared" si="25"/>
        <v>1300000</v>
      </c>
      <c r="AC123" s="38">
        <f t="shared" si="26"/>
        <v>0</v>
      </c>
      <c r="AD123" s="38"/>
      <c r="AE123" s="38"/>
      <c r="AF123" s="24"/>
      <c r="AG123" s="24"/>
      <c r="AH123" s="24"/>
      <c r="AI123" s="28"/>
      <c r="AJ123" s="24"/>
      <c r="AK123" s="6"/>
      <c r="AL123" s="6"/>
      <c r="AM123" s="6"/>
      <c r="AN123" s="6"/>
    </row>
    <row r="124" spans="1:40" hidden="1" x14ac:dyDescent="0.35">
      <c r="A124" s="29" t="s">
        <v>110</v>
      </c>
      <c r="B124" s="30" t="s">
        <v>228</v>
      </c>
      <c r="C124" s="35" t="s">
        <v>208</v>
      </c>
      <c r="D124" s="37">
        <v>4</v>
      </c>
      <c r="E124" s="37">
        <v>0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37">
        <v>0</v>
      </c>
      <c r="O124" s="37">
        <v>0</v>
      </c>
      <c r="P124" s="37">
        <v>0</v>
      </c>
      <c r="Q124" s="32">
        <v>0</v>
      </c>
      <c r="R124" s="32">
        <v>0</v>
      </c>
      <c r="S124" s="32">
        <v>0</v>
      </c>
      <c r="T124" s="32">
        <v>0</v>
      </c>
      <c r="U124" s="33">
        <f t="shared" si="30"/>
        <v>4</v>
      </c>
      <c r="V124" s="33">
        <f t="shared" si="31"/>
        <v>4</v>
      </c>
      <c r="W124" s="33">
        <v>0</v>
      </c>
      <c r="X124" s="34"/>
      <c r="Y124" s="38"/>
      <c r="Z124" s="24">
        <v>187000</v>
      </c>
      <c r="AA124" s="38">
        <f t="shared" si="24"/>
        <v>748000</v>
      </c>
      <c r="AB124" s="38">
        <f t="shared" si="25"/>
        <v>748000</v>
      </c>
      <c r="AC124" s="38">
        <f t="shared" si="26"/>
        <v>0</v>
      </c>
      <c r="AD124" s="38"/>
      <c r="AE124" s="38"/>
      <c r="AF124" s="24"/>
      <c r="AG124" s="24"/>
      <c r="AH124" s="24"/>
      <c r="AI124" s="28"/>
      <c r="AJ124" s="24"/>
      <c r="AK124" s="6"/>
      <c r="AL124" s="6"/>
      <c r="AM124" s="6"/>
      <c r="AN124" s="6"/>
    </row>
    <row r="125" spans="1:40" hidden="1" x14ac:dyDescent="0.35">
      <c r="A125" s="29" t="s">
        <v>111</v>
      </c>
      <c r="B125" s="30" t="s">
        <v>228</v>
      </c>
      <c r="C125" s="35" t="s">
        <v>208</v>
      </c>
      <c r="D125" s="37">
        <v>6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2">
        <v>0</v>
      </c>
      <c r="R125" s="32">
        <v>0</v>
      </c>
      <c r="S125" s="32">
        <v>0</v>
      </c>
      <c r="T125" s="32">
        <v>0</v>
      </c>
      <c r="U125" s="33">
        <f t="shared" si="30"/>
        <v>6</v>
      </c>
      <c r="V125" s="33">
        <f t="shared" si="31"/>
        <v>6</v>
      </c>
      <c r="W125" s="33">
        <v>0</v>
      </c>
      <c r="X125" s="38"/>
      <c r="Y125" s="38"/>
      <c r="Z125" s="24">
        <v>178000</v>
      </c>
      <c r="AA125" s="38">
        <f t="shared" si="24"/>
        <v>1068000</v>
      </c>
      <c r="AB125" s="38">
        <f t="shared" si="25"/>
        <v>1068000</v>
      </c>
      <c r="AC125" s="38">
        <f t="shared" si="26"/>
        <v>0</v>
      </c>
      <c r="AD125" s="38"/>
      <c r="AE125" s="38"/>
      <c r="AF125" s="24"/>
      <c r="AG125" s="24"/>
      <c r="AH125" s="24"/>
      <c r="AI125" s="28"/>
      <c r="AJ125" s="24"/>
      <c r="AK125" s="6"/>
      <c r="AL125" s="6"/>
      <c r="AM125" s="6"/>
      <c r="AN125" s="6"/>
    </row>
    <row r="126" spans="1:40" hidden="1" x14ac:dyDescent="0.35">
      <c r="A126" s="29" t="s">
        <v>229</v>
      </c>
      <c r="B126" s="30" t="s">
        <v>228</v>
      </c>
      <c r="C126" s="35" t="s">
        <v>208</v>
      </c>
      <c r="D126" s="37">
        <v>2</v>
      </c>
      <c r="E126" s="37">
        <v>0</v>
      </c>
      <c r="F126" s="37">
        <v>0</v>
      </c>
      <c r="G126" s="37">
        <v>0</v>
      </c>
      <c r="H126" s="37">
        <v>0</v>
      </c>
      <c r="I126" s="37">
        <v>0</v>
      </c>
      <c r="J126" s="37">
        <v>0</v>
      </c>
      <c r="K126" s="37">
        <v>0</v>
      </c>
      <c r="L126" s="37">
        <v>0</v>
      </c>
      <c r="M126" s="37">
        <v>0</v>
      </c>
      <c r="N126" s="37">
        <v>0</v>
      </c>
      <c r="O126" s="37">
        <v>0</v>
      </c>
      <c r="P126" s="37">
        <v>0</v>
      </c>
      <c r="Q126" s="32">
        <v>0</v>
      </c>
      <c r="R126" s="32">
        <v>0</v>
      </c>
      <c r="S126" s="32">
        <v>0</v>
      </c>
      <c r="T126" s="32">
        <v>0</v>
      </c>
      <c r="U126" s="33">
        <f t="shared" si="30"/>
        <v>2</v>
      </c>
      <c r="V126" s="33">
        <f t="shared" si="31"/>
        <v>2</v>
      </c>
      <c r="W126" s="33">
        <v>0</v>
      </c>
      <c r="X126" s="38"/>
      <c r="Y126" s="38"/>
      <c r="Z126" s="24">
        <v>151000</v>
      </c>
      <c r="AA126" s="38">
        <f t="shared" si="24"/>
        <v>302000</v>
      </c>
      <c r="AB126" s="38">
        <f t="shared" si="25"/>
        <v>302000</v>
      </c>
      <c r="AC126" s="38">
        <f t="shared" si="26"/>
        <v>0</v>
      </c>
      <c r="AD126" s="38"/>
      <c r="AE126" s="38"/>
      <c r="AF126" s="24"/>
      <c r="AG126" s="24"/>
      <c r="AH126" s="24"/>
      <c r="AI126" s="28"/>
      <c r="AJ126" s="24"/>
      <c r="AK126" s="6"/>
      <c r="AL126" s="6"/>
      <c r="AM126" s="6"/>
      <c r="AN126" s="6"/>
    </row>
    <row r="127" spans="1:40" hidden="1" x14ac:dyDescent="0.35">
      <c r="A127" s="29" t="s">
        <v>230</v>
      </c>
      <c r="B127" s="30" t="s">
        <v>228</v>
      </c>
      <c r="C127" s="35" t="s">
        <v>208</v>
      </c>
      <c r="D127" s="37">
        <v>8</v>
      </c>
      <c r="E127" s="37">
        <v>0</v>
      </c>
      <c r="F127" s="37">
        <v>0</v>
      </c>
      <c r="G127" s="37">
        <v>0</v>
      </c>
      <c r="H127" s="37">
        <v>0</v>
      </c>
      <c r="I127" s="37">
        <v>0</v>
      </c>
      <c r="J127" s="37">
        <v>0</v>
      </c>
      <c r="K127" s="37">
        <v>0</v>
      </c>
      <c r="L127" s="37">
        <v>0</v>
      </c>
      <c r="M127" s="37">
        <v>0</v>
      </c>
      <c r="N127" s="37">
        <v>0</v>
      </c>
      <c r="O127" s="37">
        <v>0</v>
      </c>
      <c r="P127" s="37">
        <v>0</v>
      </c>
      <c r="Q127" s="32">
        <v>0</v>
      </c>
      <c r="R127" s="32">
        <v>0</v>
      </c>
      <c r="S127" s="32">
        <v>0</v>
      </c>
      <c r="T127" s="32">
        <v>0</v>
      </c>
      <c r="U127" s="33">
        <f t="shared" si="30"/>
        <v>8</v>
      </c>
      <c r="V127" s="33">
        <f t="shared" si="31"/>
        <v>8</v>
      </c>
      <c r="W127" s="33">
        <v>0</v>
      </c>
      <c r="X127" s="38"/>
      <c r="Y127" s="38"/>
      <c r="Z127" s="24">
        <v>151000</v>
      </c>
      <c r="AA127" s="38">
        <f t="shared" si="24"/>
        <v>1208000</v>
      </c>
      <c r="AB127" s="38">
        <f t="shared" si="25"/>
        <v>1208000</v>
      </c>
      <c r="AC127" s="38">
        <f t="shared" si="26"/>
        <v>0</v>
      </c>
      <c r="AD127" s="38"/>
      <c r="AE127" s="38"/>
      <c r="AF127" s="24"/>
      <c r="AG127" s="24"/>
      <c r="AH127" s="24"/>
      <c r="AI127" s="28"/>
      <c r="AJ127" s="24"/>
      <c r="AK127" s="6"/>
      <c r="AL127" s="6"/>
      <c r="AM127" s="6"/>
      <c r="AN127" s="6"/>
    </row>
    <row r="128" spans="1:40" hidden="1" x14ac:dyDescent="0.35">
      <c r="A128" s="29" t="s">
        <v>231</v>
      </c>
      <c r="B128" s="30" t="s">
        <v>228</v>
      </c>
      <c r="C128" s="35" t="s">
        <v>208</v>
      </c>
      <c r="D128" s="37">
        <v>4</v>
      </c>
      <c r="E128" s="37">
        <v>0</v>
      </c>
      <c r="F128" s="37">
        <v>0</v>
      </c>
      <c r="G128" s="37">
        <v>0</v>
      </c>
      <c r="H128" s="37">
        <v>0</v>
      </c>
      <c r="I128" s="37">
        <v>0</v>
      </c>
      <c r="J128" s="37">
        <v>0</v>
      </c>
      <c r="K128" s="37">
        <v>0</v>
      </c>
      <c r="L128" s="37">
        <v>0</v>
      </c>
      <c r="M128" s="37">
        <v>0</v>
      </c>
      <c r="N128" s="37">
        <v>0</v>
      </c>
      <c r="O128" s="37">
        <v>0</v>
      </c>
      <c r="P128" s="37">
        <v>0</v>
      </c>
      <c r="Q128" s="32">
        <v>0</v>
      </c>
      <c r="R128" s="32">
        <v>0</v>
      </c>
      <c r="S128" s="32">
        <v>0</v>
      </c>
      <c r="T128" s="32">
        <v>0</v>
      </c>
      <c r="U128" s="33">
        <f t="shared" si="30"/>
        <v>4</v>
      </c>
      <c r="V128" s="33">
        <f t="shared" si="31"/>
        <v>4</v>
      </c>
      <c r="W128" s="33">
        <v>0</v>
      </c>
      <c r="X128" s="38"/>
      <c r="Y128" s="38"/>
      <c r="Z128" s="24">
        <v>151000</v>
      </c>
      <c r="AA128" s="38">
        <f t="shared" si="24"/>
        <v>604000</v>
      </c>
      <c r="AB128" s="38">
        <f t="shared" si="25"/>
        <v>604000</v>
      </c>
      <c r="AC128" s="38">
        <f t="shared" si="26"/>
        <v>0</v>
      </c>
      <c r="AD128" s="38"/>
      <c r="AE128" s="38"/>
      <c r="AF128" s="24"/>
      <c r="AG128" s="24"/>
      <c r="AH128" s="24"/>
      <c r="AI128" s="28"/>
      <c r="AJ128" s="24"/>
      <c r="AK128" s="6"/>
      <c r="AL128" s="6"/>
      <c r="AM128" s="6"/>
      <c r="AN128" s="6"/>
    </row>
    <row r="129" spans="1:40" hidden="1" x14ac:dyDescent="0.35">
      <c r="A129" s="29" t="s">
        <v>232</v>
      </c>
      <c r="B129" s="30" t="s">
        <v>228</v>
      </c>
      <c r="C129" s="35" t="s">
        <v>208</v>
      </c>
      <c r="D129" s="37">
        <v>2</v>
      </c>
      <c r="E129" s="37">
        <v>0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v>0</v>
      </c>
      <c r="N129" s="37">
        <v>0</v>
      </c>
      <c r="O129" s="37">
        <v>0</v>
      </c>
      <c r="P129" s="37">
        <v>0</v>
      </c>
      <c r="Q129" s="37">
        <v>0</v>
      </c>
      <c r="R129" s="37">
        <v>0</v>
      </c>
      <c r="S129" s="37">
        <v>0</v>
      </c>
      <c r="T129" s="37">
        <v>0</v>
      </c>
      <c r="U129" s="33">
        <f t="shared" si="30"/>
        <v>2</v>
      </c>
      <c r="V129" s="33">
        <f t="shared" si="31"/>
        <v>2</v>
      </c>
      <c r="W129" s="33">
        <v>0</v>
      </c>
      <c r="X129" s="38"/>
      <c r="Y129" s="38"/>
      <c r="Z129" s="24">
        <v>96000</v>
      </c>
      <c r="AA129" s="38">
        <f t="shared" si="24"/>
        <v>192000</v>
      </c>
      <c r="AB129" s="38">
        <f t="shared" si="25"/>
        <v>192000</v>
      </c>
      <c r="AC129" s="38">
        <f t="shared" si="26"/>
        <v>0</v>
      </c>
      <c r="AD129" s="38"/>
      <c r="AE129" s="38"/>
      <c r="AF129" s="24"/>
      <c r="AG129" s="24"/>
      <c r="AH129" s="24"/>
      <c r="AI129" s="28"/>
      <c r="AJ129" s="24"/>
      <c r="AK129" s="6"/>
      <c r="AL129" s="6"/>
      <c r="AM129" s="6"/>
      <c r="AN129" s="6"/>
    </row>
    <row r="130" spans="1:40" ht="94.5" hidden="1" x14ac:dyDescent="0.25">
      <c r="A130" s="40" t="s">
        <v>248</v>
      </c>
      <c r="B130" s="22">
        <v>306000000</v>
      </c>
      <c r="C130" s="41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3"/>
      <c r="V130" s="43"/>
      <c r="W130" s="43"/>
      <c r="X130" s="24"/>
      <c r="Y130" s="24"/>
      <c r="Z130" s="24"/>
      <c r="AA130" s="24"/>
      <c r="AB130" s="44"/>
      <c r="AC130" s="44"/>
      <c r="AD130" s="44"/>
      <c r="AE130" s="44"/>
      <c r="AF130" s="44"/>
      <c r="AG130" s="44"/>
      <c r="AH130" s="44"/>
      <c r="AI130" s="45"/>
      <c r="AJ130" s="44"/>
    </row>
    <row r="131" spans="1:40" ht="21" customHeight="1" x14ac:dyDescent="0.25">
      <c r="A131" s="62" t="s">
        <v>260</v>
      </c>
      <c r="B131" s="62"/>
      <c r="C131" s="41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3"/>
      <c r="V131" s="46">
        <f>SUM(V89:V102)</f>
        <v>155</v>
      </c>
      <c r="W131" s="46"/>
      <c r="X131" s="47"/>
      <c r="Y131" s="47"/>
      <c r="Z131" s="47"/>
      <c r="AA131" s="47"/>
      <c r="AB131" s="48"/>
      <c r="AC131" s="48"/>
      <c r="AD131" s="48"/>
      <c r="AE131" s="48"/>
      <c r="AF131" s="48"/>
      <c r="AG131" s="48"/>
      <c r="AH131" s="48"/>
      <c r="AI131" s="49"/>
      <c r="AJ131" s="50">
        <f>SUM(AJ89:AJ130)</f>
        <v>0</v>
      </c>
    </row>
    <row r="132" spans="1:40" ht="21" customHeight="1" x14ac:dyDescent="0.2">
      <c r="A132" s="63" t="s">
        <v>8</v>
      </c>
      <c r="B132" s="64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>
        <f>V8+V12+V20+V38+V47+V59+V71+V87+V131</f>
        <v>5914</v>
      </c>
      <c r="W132" s="51">
        <v>23</v>
      </c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61"/>
      <c r="AJ132" s="51">
        <f>AJ8+AJ12+AJ20+AJ38+AJ47+AJ59+AJ71+AJ87+AJ131</f>
        <v>0</v>
      </c>
    </row>
    <row r="133" spans="1:40" x14ac:dyDescent="0.35">
      <c r="AJ133" s="8"/>
    </row>
  </sheetData>
  <sheetProtection password="F349" sheet="1" objects="1" scenarios="1" selectLockedCells="1"/>
  <mergeCells count="20">
    <mergeCell ref="A1:AJ1"/>
    <mergeCell ref="A3:AJ3"/>
    <mergeCell ref="A9:AJ9"/>
    <mergeCell ref="A13:AJ13"/>
    <mergeCell ref="A131:B131"/>
    <mergeCell ref="A132:B132"/>
    <mergeCell ref="A88:AJ88"/>
    <mergeCell ref="A8:B8"/>
    <mergeCell ref="A12:B12"/>
    <mergeCell ref="A20:B20"/>
    <mergeCell ref="A38:B38"/>
    <mergeCell ref="A47:B47"/>
    <mergeCell ref="A59:B59"/>
    <mergeCell ref="A71:B71"/>
    <mergeCell ref="A87:B87"/>
    <mergeCell ref="A21:AJ21"/>
    <mergeCell ref="A39:AJ39"/>
    <mergeCell ref="A48:AJ48"/>
    <mergeCell ref="A60:AJ60"/>
    <mergeCell ref="A72:AJ72"/>
  </mergeCells>
  <hyperlinks>
    <hyperlink ref="A74" location="'Kie-2'!A1" display="'Kie-2'!A1"/>
    <hyperlink ref="A75" location="'Kie-3'!Nyomtatási_terület" display="'Kie-3'!Nyomtatási_terület"/>
    <hyperlink ref="A4" location="'Ma-1'!Nyomtatási_terület" display="Ma-1"/>
    <hyperlink ref="A5" location="'Ma-2'!A1" display="Ma-2"/>
    <hyperlink ref="A6" location="'Ma-3'!A1" display="Ma-3"/>
    <hyperlink ref="A10" location="'Ko-1'!A1" display="Ko-1"/>
    <hyperlink ref="A14" location="'Pv-1'!Nyomtatási_terület" display="Pv-1"/>
    <hyperlink ref="A22" location="'Sz-1'!A1" display="Sz-1"/>
    <hyperlink ref="A73" location="'Kie-1'!A1" display="Kie-1"/>
    <hyperlink ref="A112" location="'Vk-1'!A1" display="Vk-1"/>
    <hyperlink ref="A113" location="'Vk-2'!A1" display="Vk-2"/>
    <hyperlink ref="A94" location="'Da-1'!A1:H43" display="Da-1"/>
    <hyperlink ref="A117" location="'És-2'!A1" display="ÉS-2"/>
    <hyperlink ref="A118" location="'Fts-1'!A1" display="Fts-1"/>
    <hyperlink ref="A119" location="'Fts-2'!A1" display="Fts-2"/>
    <hyperlink ref="A120" location="'Fts-3'!A1" display="Fts-3"/>
    <hyperlink ref="A116" location="'És-1'!A1" display="ÉS-1"/>
    <hyperlink ref="A114" location="'Fk-1'!A1" display="Fk-1"/>
    <hyperlink ref="A115" location="'Fk-2'!A1" display="Fk-2"/>
    <hyperlink ref="A89" location="'Éa-1'!A1" display="Éa-1"/>
    <hyperlink ref="A40" location="'Ta-1'!A1" display="Ta-1"/>
    <hyperlink ref="A41" location="'Ta-2'!A1" display="Ta-2"/>
    <hyperlink ref="A23" location="'Sz-2'!A1" display="Sz-2"/>
    <hyperlink ref="A24" location="'Sz-3'!A1" display="Sz-3"/>
    <hyperlink ref="A25" location="'Sz-4'!A1" display="Sz-4"/>
    <hyperlink ref="A26" location="'Sz-5'!A1" display="Sz-5"/>
    <hyperlink ref="A27" location="'Sz-6'!A1" display="Sz-6"/>
    <hyperlink ref="A28" location="'Sz-7'!A1" display="Sz-7"/>
    <hyperlink ref="A42" location="'Ta-3'!A1" display="Ta-3"/>
    <hyperlink ref="A43" location="'Ta-4'!A1" display="Ta-4"/>
    <hyperlink ref="A45" location="'Ta-7'!Nyomtatási_terület" display="Ta-7"/>
    <hyperlink ref="A49" location="'Bb-3'!A1" display="Bb-3"/>
    <hyperlink ref="A50" location="'Rp-1'!A1" display="Rp-1"/>
    <hyperlink ref="A53" location="'Ka-1'!A1" display="Ka-1"/>
    <hyperlink ref="A54" location="'Ka-2'!A1" display="Ka-2"/>
    <hyperlink ref="A55" location="'Ka-3'!A1" display="Ka-3"/>
    <hyperlink ref="A56" location="'Ka-4'!A1" display="Ka-4"/>
    <hyperlink ref="A61" location="'VMa-1'!A1" display="VMa-1"/>
    <hyperlink ref="A85" location="'Tia-1'!A1" display="Tia-1"/>
    <hyperlink ref="A76" location="'Kie-4'!A1" display="Kie-4"/>
    <hyperlink ref="A77" location="'Kie-5'!A1" display="Kie-5"/>
    <hyperlink ref="A90" location="'Éa-2'!A1" display="Éa-2"/>
    <hyperlink ref="A91" location="'Éa-3'!A1" display="Éa-3"/>
    <hyperlink ref="A92" location="'Éa-4'!A1" display="Éa-4"/>
    <hyperlink ref="A96" location="'Fta-1'!A1" display="Fta-1"/>
    <hyperlink ref="A97" location="'Fta-2'!A1" display="Fta-2"/>
    <hyperlink ref="A98" location="'Fta-3'!A1" display="Fta-3"/>
    <hyperlink ref="A99" location="'Fta-4'!A1" display="Fta-4"/>
    <hyperlink ref="A100" location="'Fta-5'!A1" display="Fta-5"/>
    <hyperlink ref="A101" location="'Kta-1'!A1" display="Kta-1"/>
    <hyperlink ref="A102" location="'Kta-2'!A1" display="Kta-2"/>
    <hyperlink ref="A104" location="'S-1'!A1" display="S-1"/>
    <hyperlink ref="A105" location="'S-2'!A1" display="S-2"/>
    <hyperlink ref="A106" location="'S-3'!A1" display="S-3"/>
    <hyperlink ref="A107" location="'S-4'!A1" display="S-4"/>
    <hyperlink ref="A109" location="'S-5'!A1" display="S-5"/>
    <hyperlink ref="A110" location="'S-5i'!A1" display="S-5i"/>
    <hyperlink ref="A111" location="'Sv-1'!A1" display="SV-1"/>
    <hyperlink ref="A121" location="'Kts-1'!A1" display="Kts-1"/>
    <hyperlink ref="A122" location="'Kts-2'!A1" display="Kts-2"/>
    <hyperlink ref="A63" location="'VSz-1'!A1" display="VSz-1"/>
    <hyperlink ref="A64" location="'VSz-2'!A1" display="VSz-2"/>
    <hyperlink ref="A68" location="'VTa-1'!A1" display="VTa-1"/>
    <hyperlink ref="A70" location="'VDa-1'!A1" display="VDa-1"/>
    <hyperlink ref="A86" location="'Tia-1'!A1" display="Tia-1"/>
    <hyperlink ref="A57" location="'Ka-5'!A1" display="Ka-5"/>
    <hyperlink ref="A29" location="'Sz-8'!A1" display="Sz-8"/>
    <hyperlink ref="A30" location="'Sz-9'!Nyomtatási_terület" display="Sz-9"/>
    <hyperlink ref="A46" location="'Ta-8'!A1" display="Ta-8"/>
    <hyperlink ref="A95" location="'Da-2'!Nyomtatási_terület" display="Da-2"/>
    <hyperlink ref="A58" location="'Ka-6'!A1" display="Ka-6"/>
    <hyperlink ref="A78" location="'Kie-6'!A1" display="Kie-6"/>
    <hyperlink ref="A15" location="'Pv-2'!Nyomtatási_terület" display="Pv-2"/>
    <hyperlink ref="A16" location="'Pv-3'!Nyomtatási_terület" display="Pv-3"/>
    <hyperlink ref="A44" location="'Ta-6'!Nyomtatási_terület" display="Ta-6"/>
    <hyperlink ref="A123" location="'Lab-1'!A1" display="Lab-1"/>
    <hyperlink ref="A124" location="'Lab-2'!A1" display="Lab-2"/>
    <hyperlink ref="A125" location="'Lab-3'!A1" display="Lab-3"/>
  </hyperlinks>
  <pageMargins left="0.70866141732283472" right="0.70866141732283472" top="0.74803149606299213" bottom="1.1417322834645669" header="0.31496062992125984" footer="0.31496062992125984"/>
  <pageSetup paperSize="9" scale="32" fitToHeight="3" orientation="portrait" r:id="rId1"/>
  <headerFooter>
    <oddFooter xml:space="preserve">&amp;CA specifikációs adatlapokon szereplő adatok kizárólag a kiegészítő mellékleteken szereplő
adatokkal együttesen értelmezhetőek! 
</oddFooter>
  </headerFooter>
  <rowBreaks count="2" manualBreakCount="2">
    <brk id="38" max="16383" man="1"/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3"/>
  <sheetViews>
    <sheetView topLeftCell="A113" zoomScale="130" zoomScaleNormal="130" workbookViewId="0">
      <selection activeCell="AI96" sqref="AI96"/>
    </sheetView>
  </sheetViews>
  <sheetFormatPr defaultColWidth="9" defaultRowHeight="21" x14ac:dyDescent="0.35"/>
  <cols>
    <col min="1" max="1" width="9" style="2"/>
    <col min="2" max="2" width="22.5703125" style="3" customWidth="1"/>
    <col min="3" max="3" width="41.85546875" style="5" hidden="1" customWidth="1"/>
    <col min="4" max="5" width="7.28515625" style="4" hidden="1" customWidth="1"/>
    <col min="6" max="6" width="13.28515625" style="4" hidden="1" customWidth="1"/>
    <col min="7" max="7" width="7.28515625" style="4" hidden="1" customWidth="1"/>
    <col min="8" max="8" width="10.28515625" style="4" hidden="1" customWidth="1"/>
    <col min="9" max="21" width="7.28515625" style="4" hidden="1" customWidth="1"/>
    <col min="22" max="22" width="10" style="4" customWidth="1"/>
    <col min="23" max="23" width="11.85546875" style="4" customWidth="1"/>
    <col min="24" max="27" width="18.5703125" style="6" hidden="1" customWidth="1"/>
    <col min="28" max="28" width="19.7109375" style="1" hidden="1" customWidth="1"/>
    <col min="29" max="29" width="16.85546875" style="1" hidden="1" customWidth="1"/>
    <col min="30" max="30" width="16" style="1" hidden="1" customWidth="1"/>
    <col min="31" max="32" width="0" style="1" hidden="1" customWidth="1"/>
    <col min="33" max="33" width="36" style="1" hidden="1" customWidth="1"/>
    <col min="34" max="34" width="38.42578125" style="1" hidden="1" customWidth="1"/>
    <col min="35" max="35" width="16.7109375" style="7" customWidth="1"/>
    <col min="36" max="36" width="17.28515625" style="1" customWidth="1"/>
    <col min="37" max="37" width="14.42578125" style="1" bestFit="1" customWidth="1"/>
    <col min="38" max="267" width="9" style="1"/>
    <col min="268" max="268" width="26.85546875" style="1" customWidth="1"/>
    <col min="269" max="269" width="44.5703125" style="1" customWidth="1"/>
    <col min="270" max="270" width="12.5703125" style="1" customWidth="1"/>
    <col min="271" max="276" width="10.28515625" style="1" customWidth="1"/>
    <col min="277" max="277" width="10.7109375" style="1" customWidth="1"/>
    <col min="278" max="280" width="15.5703125" style="1" customWidth="1"/>
    <col min="281" max="523" width="9" style="1"/>
    <col min="524" max="524" width="26.85546875" style="1" customWidth="1"/>
    <col min="525" max="525" width="44.5703125" style="1" customWidth="1"/>
    <col min="526" max="526" width="12.5703125" style="1" customWidth="1"/>
    <col min="527" max="532" width="10.28515625" style="1" customWidth="1"/>
    <col min="533" max="533" width="10.7109375" style="1" customWidth="1"/>
    <col min="534" max="536" width="15.5703125" style="1" customWidth="1"/>
    <col min="537" max="779" width="9" style="1"/>
    <col min="780" max="780" width="26.85546875" style="1" customWidth="1"/>
    <col min="781" max="781" width="44.5703125" style="1" customWidth="1"/>
    <col min="782" max="782" width="12.5703125" style="1" customWidth="1"/>
    <col min="783" max="788" width="10.28515625" style="1" customWidth="1"/>
    <col min="789" max="789" width="10.7109375" style="1" customWidth="1"/>
    <col min="790" max="792" width="15.5703125" style="1" customWidth="1"/>
    <col min="793" max="1035" width="9" style="1"/>
    <col min="1036" max="1036" width="26.85546875" style="1" customWidth="1"/>
    <col min="1037" max="1037" width="44.5703125" style="1" customWidth="1"/>
    <col min="1038" max="1038" width="12.5703125" style="1" customWidth="1"/>
    <col min="1039" max="1044" width="10.28515625" style="1" customWidth="1"/>
    <col min="1045" max="1045" width="10.7109375" style="1" customWidth="1"/>
    <col min="1046" max="1048" width="15.5703125" style="1" customWidth="1"/>
    <col min="1049" max="1291" width="9" style="1"/>
    <col min="1292" max="1292" width="26.85546875" style="1" customWidth="1"/>
    <col min="1293" max="1293" width="44.5703125" style="1" customWidth="1"/>
    <col min="1294" max="1294" width="12.5703125" style="1" customWidth="1"/>
    <col min="1295" max="1300" width="10.28515625" style="1" customWidth="1"/>
    <col min="1301" max="1301" width="10.7109375" style="1" customWidth="1"/>
    <col min="1302" max="1304" width="15.5703125" style="1" customWidth="1"/>
    <col min="1305" max="1547" width="9" style="1"/>
    <col min="1548" max="1548" width="26.85546875" style="1" customWidth="1"/>
    <col min="1549" max="1549" width="44.5703125" style="1" customWidth="1"/>
    <col min="1550" max="1550" width="12.5703125" style="1" customWidth="1"/>
    <col min="1551" max="1556" width="10.28515625" style="1" customWidth="1"/>
    <col min="1557" max="1557" width="10.7109375" style="1" customWidth="1"/>
    <col min="1558" max="1560" width="15.5703125" style="1" customWidth="1"/>
    <col min="1561" max="1803" width="9" style="1"/>
    <col min="1804" max="1804" width="26.85546875" style="1" customWidth="1"/>
    <col min="1805" max="1805" width="44.5703125" style="1" customWidth="1"/>
    <col min="1806" max="1806" width="12.5703125" style="1" customWidth="1"/>
    <col min="1807" max="1812" width="10.28515625" style="1" customWidth="1"/>
    <col min="1813" max="1813" width="10.7109375" style="1" customWidth="1"/>
    <col min="1814" max="1816" width="15.5703125" style="1" customWidth="1"/>
    <col min="1817" max="2059" width="9" style="1"/>
    <col min="2060" max="2060" width="26.85546875" style="1" customWidth="1"/>
    <col min="2061" max="2061" width="44.5703125" style="1" customWidth="1"/>
    <col min="2062" max="2062" width="12.5703125" style="1" customWidth="1"/>
    <col min="2063" max="2068" width="10.28515625" style="1" customWidth="1"/>
    <col min="2069" max="2069" width="10.7109375" style="1" customWidth="1"/>
    <col min="2070" max="2072" width="15.5703125" style="1" customWidth="1"/>
    <col min="2073" max="2315" width="9" style="1"/>
    <col min="2316" max="2316" width="26.85546875" style="1" customWidth="1"/>
    <col min="2317" max="2317" width="44.5703125" style="1" customWidth="1"/>
    <col min="2318" max="2318" width="12.5703125" style="1" customWidth="1"/>
    <col min="2319" max="2324" width="10.28515625" style="1" customWidth="1"/>
    <col min="2325" max="2325" width="10.7109375" style="1" customWidth="1"/>
    <col min="2326" max="2328" width="15.5703125" style="1" customWidth="1"/>
    <col min="2329" max="2571" width="9" style="1"/>
    <col min="2572" max="2572" width="26.85546875" style="1" customWidth="1"/>
    <col min="2573" max="2573" width="44.5703125" style="1" customWidth="1"/>
    <col min="2574" max="2574" width="12.5703125" style="1" customWidth="1"/>
    <col min="2575" max="2580" width="10.28515625" style="1" customWidth="1"/>
    <col min="2581" max="2581" width="10.7109375" style="1" customWidth="1"/>
    <col min="2582" max="2584" width="15.5703125" style="1" customWidth="1"/>
    <col min="2585" max="2827" width="9" style="1"/>
    <col min="2828" max="2828" width="26.85546875" style="1" customWidth="1"/>
    <col min="2829" max="2829" width="44.5703125" style="1" customWidth="1"/>
    <col min="2830" max="2830" width="12.5703125" style="1" customWidth="1"/>
    <col min="2831" max="2836" width="10.28515625" style="1" customWidth="1"/>
    <col min="2837" max="2837" width="10.7109375" style="1" customWidth="1"/>
    <col min="2838" max="2840" width="15.5703125" style="1" customWidth="1"/>
    <col min="2841" max="3083" width="9" style="1"/>
    <col min="3084" max="3084" width="26.85546875" style="1" customWidth="1"/>
    <col min="3085" max="3085" width="44.5703125" style="1" customWidth="1"/>
    <col min="3086" max="3086" width="12.5703125" style="1" customWidth="1"/>
    <col min="3087" max="3092" width="10.28515625" style="1" customWidth="1"/>
    <col min="3093" max="3093" width="10.7109375" style="1" customWidth="1"/>
    <col min="3094" max="3096" width="15.5703125" style="1" customWidth="1"/>
    <col min="3097" max="3339" width="9" style="1"/>
    <col min="3340" max="3340" width="26.85546875" style="1" customWidth="1"/>
    <col min="3341" max="3341" width="44.5703125" style="1" customWidth="1"/>
    <col min="3342" max="3342" width="12.5703125" style="1" customWidth="1"/>
    <col min="3343" max="3348" width="10.28515625" style="1" customWidth="1"/>
    <col min="3349" max="3349" width="10.7109375" style="1" customWidth="1"/>
    <col min="3350" max="3352" width="15.5703125" style="1" customWidth="1"/>
    <col min="3353" max="3595" width="9" style="1"/>
    <col min="3596" max="3596" width="26.85546875" style="1" customWidth="1"/>
    <col min="3597" max="3597" width="44.5703125" style="1" customWidth="1"/>
    <col min="3598" max="3598" width="12.5703125" style="1" customWidth="1"/>
    <col min="3599" max="3604" width="10.28515625" style="1" customWidth="1"/>
    <col min="3605" max="3605" width="10.7109375" style="1" customWidth="1"/>
    <col min="3606" max="3608" width="15.5703125" style="1" customWidth="1"/>
    <col min="3609" max="3851" width="9" style="1"/>
    <col min="3852" max="3852" width="26.85546875" style="1" customWidth="1"/>
    <col min="3853" max="3853" width="44.5703125" style="1" customWidth="1"/>
    <col min="3854" max="3854" width="12.5703125" style="1" customWidth="1"/>
    <col min="3855" max="3860" width="10.28515625" style="1" customWidth="1"/>
    <col min="3861" max="3861" width="10.7109375" style="1" customWidth="1"/>
    <col min="3862" max="3864" width="15.5703125" style="1" customWidth="1"/>
    <col min="3865" max="4107" width="9" style="1"/>
    <col min="4108" max="4108" width="26.85546875" style="1" customWidth="1"/>
    <col min="4109" max="4109" width="44.5703125" style="1" customWidth="1"/>
    <col min="4110" max="4110" width="12.5703125" style="1" customWidth="1"/>
    <col min="4111" max="4116" width="10.28515625" style="1" customWidth="1"/>
    <col min="4117" max="4117" width="10.7109375" style="1" customWidth="1"/>
    <col min="4118" max="4120" width="15.5703125" style="1" customWidth="1"/>
    <col min="4121" max="4363" width="9" style="1"/>
    <col min="4364" max="4364" width="26.85546875" style="1" customWidth="1"/>
    <col min="4365" max="4365" width="44.5703125" style="1" customWidth="1"/>
    <col min="4366" max="4366" width="12.5703125" style="1" customWidth="1"/>
    <col min="4367" max="4372" width="10.28515625" style="1" customWidth="1"/>
    <col min="4373" max="4373" width="10.7109375" style="1" customWidth="1"/>
    <col min="4374" max="4376" width="15.5703125" style="1" customWidth="1"/>
    <col min="4377" max="4619" width="9" style="1"/>
    <col min="4620" max="4620" width="26.85546875" style="1" customWidth="1"/>
    <col min="4621" max="4621" width="44.5703125" style="1" customWidth="1"/>
    <col min="4622" max="4622" width="12.5703125" style="1" customWidth="1"/>
    <col min="4623" max="4628" width="10.28515625" style="1" customWidth="1"/>
    <col min="4629" max="4629" width="10.7109375" style="1" customWidth="1"/>
    <col min="4630" max="4632" width="15.5703125" style="1" customWidth="1"/>
    <col min="4633" max="4875" width="9" style="1"/>
    <col min="4876" max="4876" width="26.85546875" style="1" customWidth="1"/>
    <col min="4877" max="4877" width="44.5703125" style="1" customWidth="1"/>
    <col min="4878" max="4878" width="12.5703125" style="1" customWidth="1"/>
    <col min="4879" max="4884" width="10.28515625" style="1" customWidth="1"/>
    <col min="4885" max="4885" width="10.7109375" style="1" customWidth="1"/>
    <col min="4886" max="4888" width="15.5703125" style="1" customWidth="1"/>
    <col min="4889" max="5131" width="9" style="1"/>
    <col min="5132" max="5132" width="26.85546875" style="1" customWidth="1"/>
    <col min="5133" max="5133" width="44.5703125" style="1" customWidth="1"/>
    <col min="5134" max="5134" width="12.5703125" style="1" customWidth="1"/>
    <col min="5135" max="5140" width="10.28515625" style="1" customWidth="1"/>
    <col min="5141" max="5141" width="10.7109375" style="1" customWidth="1"/>
    <col min="5142" max="5144" width="15.5703125" style="1" customWidth="1"/>
    <col min="5145" max="5387" width="9" style="1"/>
    <col min="5388" max="5388" width="26.85546875" style="1" customWidth="1"/>
    <col min="5389" max="5389" width="44.5703125" style="1" customWidth="1"/>
    <col min="5390" max="5390" width="12.5703125" style="1" customWidth="1"/>
    <col min="5391" max="5396" width="10.28515625" style="1" customWidth="1"/>
    <col min="5397" max="5397" width="10.7109375" style="1" customWidth="1"/>
    <col min="5398" max="5400" width="15.5703125" style="1" customWidth="1"/>
    <col min="5401" max="5643" width="9" style="1"/>
    <col min="5644" max="5644" width="26.85546875" style="1" customWidth="1"/>
    <col min="5645" max="5645" width="44.5703125" style="1" customWidth="1"/>
    <col min="5646" max="5646" width="12.5703125" style="1" customWidth="1"/>
    <col min="5647" max="5652" width="10.28515625" style="1" customWidth="1"/>
    <col min="5653" max="5653" width="10.7109375" style="1" customWidth="1"/>
    <col min="5654" max="5656" width="15.5703125" style="1" customWidth="1"/>
    <col min="5657" max="5899" width="9" style="1"/>
    <col min="5900" max="5900" width="26.85546875" style="1" customWidth="1"/>
    <col min="5901" max="5901" width="44.5703125" style="1" customWidth="1"/>
    <col min="5902" max="5902" width="12.5703125" style="1" customWidth="1"/>
    <col min="5903" max="5908" width="10.28515625" style="1" customWidth="1"/>
    <col min="5909" max="5909" width="10.7109375" style="1" customWidth="1"/>
    <col min="5910" max="5912" width="15.5703125" style="1" customWidth="1"/>
    <col min="5913" max="6155" width="9" style="1"/>
    <col min="6156" max="6156" width="26.85546875" style="1" customWidth="1"/>
    <col min="6157" max="6157" width="44.5703125" style="1" customWidth="1"/>
    <col min="6158" max="6158" width="12.5703125" style="1" customWidth="1"/>
    <col min="6159" max="6164" width="10.28515625" style="1" customWidth="1"/>
    <col min="6165" max="6165" width="10.7109375" style="1" customWidth="1"/>
    <col min="6166" max="6168" width="15.5703125" style="1" customWidth="1"/>
    <col min="6169" max="6411" width="9" style="1"/>
    <col min="6412" max="6412" width="26.85546875" style="1" customWidth="1"/>
    <col min="6413" max="6413" width="44.5703125" style="1" customWidth="1"/>
    <col min="6414" max="6414" width="12.5703125" style="1" customWidth="1"/>
    <col min="6415" max="6420" width="10.28515625" style="1" customWidth="1"/>
    <col min="6421" max="6421" width="10.7109375" style="1" customWidth="1"/>
    <col min="6422" max="6424" width="15.5703125" style="1" customWidth="1"/>
    <col min="6425" max="6667" width="9" style="1"/>
    <col min="6668" max="6668" width="26.85546875" style="1" customWidth="1"/>
    <col min="6669" max="6669" width="44.5703125" style="1" customWidth="1"/>
    <col min="6670" max="6670" width="12.5703125" style="1" customWidth="1"/>
    <col min="6671" max="6676" width="10.28515625" style="1" customWidth="1"/>
    <col min="6677" max="6677" width="10.7109375" style="1" customWidth="1"/>
    <col min="6678" max="6680" width="15.5703125" style="1" customWidth="1"/>
    <col min="6681" max="6923" width="9" style="1"/>
    <col min="6924" max="6924" width="26.85546875" style="1" customWidth="1"/>
    <col min="6925" max="6925" width="44.5703125" style="1" customWidth="1"/>
    <col min="6926" max="6926" width="12.5703125" style="1" customWidth="1"/>
    <col min="6927" max="6932" width="10.28515625" style="1" customWidth="1"/>
    <col min="6933" max="6933" width="10.7109375" style="1" customWidth="1"/>
    <col min="6934" max="6936" width="15.5703125" style="1" customWidth="1"/>
    <col min="6937" max="7179" width="9" style="1"/>
    <col min="7180" max="7180" width="26.85546875" style="1" customWidth="1"/>
    <col min="7181" max="7181" width="44.5703125" style="1" customWidth="1"/>
    <col min="7182" max="7182" width="12.5703125" style="1" customWidth="1"/>
    <col min="7183" max="7188" width="10.28515625" style="1" customWidth="1"/>
    <col min="7189" max="7189" width="10.7109375" style="1" customWidth="1"/>
    <col min="7190" max="7192" width="15.5703125" style="1" customWidth="1"/>
    <col min="7193" max="7435" width="9" style="1"/>
    <col min="7436" max="7436" width="26.85546875" style="1" customWidth="1"/>
    <col min="7437" max="7437" width="44.5703125" style="1" customWidth="1"/>
    <col min="7438" max="7438" width="12.5703125" style="1" customWidth="1"/>
    <col min="7439" max="7444" width="10.28515625" style="1" customWidth="1"/>
    <col min="7445" max="7445" width="10.7109375" style="1" customWidth="1"/>
    <col min="7446" max="7448" width="15.5703125" style="1" customWidth="1"/>
    <col min="7449" max="7691" width="9" style="1"/>
    <col min="7692" max="7692" width="26.85546875" style="1" customWidth="1"/>
    <col min="7693" max="7693" width="44.5703125" style="1" customWidth="1"/>
    <col min="7694" max="7694" width="12.5703125" style="1" customWidth="1"/>
    <col min="7695" max="7700" width="10.28515625" style="1" customWidth="1"/>
    <col min="7701" max="7701" width="10.7109375" style="1" customWidth="1"/>
    <col min="7702" max="7704" width="15.5703125" style="1" customWidth="1"/>
    <col min="7705" max="7947" width="9" style="1"/>
    <col min="7948" max="7948" width="26.85546875" style="1" customWidth="1"/>
    <col min="7949" max="7949" width="44.5703125" style="1" customWidth="1"/>
    <col min="7950" max="7950" width="12.5703125" style="1" customWidth="1"/>
    <col min="7951" max="7956" width="10.28515625" style="1" customWidth="1"/>
    <col min="7957" max="7957" width="10.7109375" style="1" customWidth="1"/>
    <col min="7958" max="7960" width="15.5703125" style="1" customWidth="1"/>
    <col min="7961" max="8203" width="9" style="1"/>
    <col min="8204" max="8204" width="26.85546875" style="1" customWidth="1"/>
    <col min="8205" max="8205" width="44.5703125" style="1" customWidth="1"/>
    <col min="8206" max="8206" width="12.5703125" style="1" customWidth="1"/>
    <col min="8207" max="8212" width="10.28515625" style="1" customWidth="1"/>
    <col min="8213" max="8213" width="10.7109375" style="1" customWidth="1"/>
    <col min="8214" max="8216" width="15.5703125" style="1" customWidth="1"/>
    <col min="8217" max="8459" width="9" style="1"/>
    <col min="8460" max="8460" width="26.85546875" style="1" customWidth="1"/>
    <col min="8461" max="8461" width="44.5703125" style="1" customWidth="1"/>
    <col min="8462" max="8462" width="12.5703125" style="1" customWidth="1"/>
    <col min="8463" max="8468" width="10.28515625" style="1" customWidth="1"/>
    <col min="8469" max="8469" width="10.7109375" style="1" customWidth="1"/>
    <col min="8470" max="8472" width="15.5703125" style="1" customWidth="1"/>
    <col min="8473" max="8715" width="9" style="1"/>
    <col min="8716" max="8716" width="26.85546875" style="1" customWidth="1"/>
    <col min="8717" max="8717" width="44.5703125" style="1" customWidth="1"/>
    <col min="8718" max="8718" width="12.5703125" style="1" customWidth="1"/>
    <col min="8719" max="8724" width="10.28515625" style="1" customWidth="1"/>
    <col min="8725" max="8725" width="10.7109375" style="1" customWidth="1"/>
    <col min="8726" max="8728" width="15.5703125" style="1" customWidth="1"/>
    <col min="8729" max="8971" width="9" style="1"/>
    <col min="8972" max="8972" width="26.85546875" style="1" customWidth="1"/>
    <col min="8973" max="8973" width="44.5703125" style="1" customWidth="1"/>
    <col min="8974" max="8974" width="12.5703125" style="1" customWidth="1"/>
    <col min="8975" max="8980" width="10.28515625" style="1" customWidth="1"/>
    <col min="8981" max="8981" width="10.7109375" style="1" customWidth="1"/>
    <col min="8982" max="8984" width="15.5703125" style="1" customWidth="1"/>
    <col min="8985" max="9227" width="9" style="1"/>
    <col min="9228" max="9228" width="26.85546875" style="1" customWidth="1"/>
    <col min="9229" max="9229" width="44.5703125" style="1" customWidth="1"/>
    <col min="9230" max="9230" width="12.5703125" style="1" customWidth="1"/>
    <col min="9231" max="9236" width="10.28515625" style="1" customWidth="1"/>
    <col min="9237" max="9237" width="10.7109375" style="1" customWidth="1"/>
    <col min="9238" max="9240" width="15.5703125" style="1" customWidth="1"/>
    <col min="9241" max="9483" width="9" style="1"/>
    <col min="9484" max="9484" width="26.85546875" style="1" customWidth="1"/>
    <col min="9485" max="9485" width="44.5703125" style="1" customWidth="1"/>
    <col min="9486" max="9486" width="12.5703125" style="1" customWidth="1"/>
    <col min="9487" max="9492" width="10.28515625" style="1" customWidth="1"/>
    <col min="9493" max="9493" width="10.7109375" style="1" customWidth="1"/>
    <col min="9494" max="9496" width="15.5703125" style="1" customWidth="1"/>
    <col min="9497" max="9739" width="9" style="1"/>
    <col min="9740" max="9740" width="26.85546875" style="1" customWidth="1"/>
    <col min="9741" max="9741" width="44.5703125" style="1" customWidth="1"/>
    <col min="9742" max="9742" width="12.5703125" style="1" customWidth="1"/>
    <col min="9743" max="9748" width="10.28515625" style="1" customWidth="1"/>
    <col min="9749" max="9749" width="10.7109375" style="1" customWidth="1"/>
    <col min="9750" max="9752" width="15.5703125" style="1" customWidth="1"/>
    <col min="9753" max="9995" width="9" style="1"/>
    <col min="9996" max="9996" width="26.85546875" style="1" customWidth="1"/>
    <col min="9997" max="9997" width="44.5703125" style="1" customWidth="1"/>
    <col min="9998" max="9998" width="12.5703125" style="1" customWidth="1"/>
    <col min="9999" max="10004" width="10.28515625" style="1" customWidth="1"/>
    <col min="10005" max="10005" width="10.7109375" style="1" customWidth="1"/>
    <col min="10006" max="10008" width="15.5703125" style="1" customWidth="1"/>
    <col min="10009" max="10251" width="9" style="1"/>
    <col min="10252" max="10252" width="26.85546875" style="1" customWidth="1"/>
    <col min="10253" max="10253" width="44.5703125" style="1" customWidth="1"/>
    <col min="10254" max="10254" width="12.5703125" style="1" customWidth="1"/>
    <col min="10255" max="10260" width="10.28515625" style="1" customWidth="1"/>
    <col min="10261" max="10261" width="10.7109375" style="1" customWidth="1"/>
    <col min="10262" max="10264" width="15.5703125" style="1" customWidth="1"/>
    <col min="10265" max="10507" width="9" style="1"/>
    <col min="10508" max="10508" width="26.85546875" style="1" customWidth="1"/>
    <col min="10509" max="10509" width="44.5703125" style="1" customWidth="1"/>
    <col min="10510" max="10510" width="12.5703125" style="1" customWidth="1"/>
    <col min="10511" max="10516" width="10.28515625" style="1" customWidth="1"/>
    <col min="10517" max="10517" width="10.7109375" style="1" customWidth="1"/>
    <col min="10518" max="10520" width="15.5703125" style="1" customWidth="1"/>
    <col min="10521" max="10763" width="9" style="1"/>
    <col min="10764" max="10764" width="26.85546875" style="1" customWidth="1"/>
    <col min="10765" max="10765" width="44.5703125" style="1" customWidth="1"/>
    <col min="10766" max="10766" width="12.5703125" style="1" customWidth="1"/>
    <col min="10767" max="10772" width="10.28515625" style="1" customWidth="1"/>
    <col min="10773" max="10773" width="10.7109375" style="1" customWidth="1"/>
    <col min="10774" max="10776" width="15.5703125" style="1" customWidth="1"/>
    <col min="10777" max="11019" width="9" style="1"/>
    <col min="11020" max="11020" width="26.85546875" style="1" customWidth="1"/>
    <col min="11021" max="11021" width="44.5703125" style="1" customWidth="1"/>
    <col min="11022" max="11022" width="12.5703125" style="1" customWidth="1"/>
    <col min="11023" max="11028" width="10.28515625" style="1" customWidth="1"/>
    <col min="11029" max="11029" width="10.7109375" style="1" customWidth="1"/>
    <col min="11030" max="11032" width="15.5703125" style="1" customWidth="1"/>
    <col min="11033" max="11275" width="9" style="1"/>
    <col min="11276" max="11276" width="26.85546875" style="1" customWidth="1"/>
    <col min="11277" max="11277" width="44.5703125" style="1" customWidth="1"/>
    <col min="11278" max="11278" width="12.5703125" style="1" customWidth="1"/>
    <col min="11279" max="11284" width="10.28515625" style="1" customWidth="1"/>
    <col min="11285" max="11285" width="10.7109375" style="1" customWidth="1"/>
    <col min="11286" max="11288" width="15.5703125" style="1" customWidth="1"/>
    <col min="11289" max="11531" width="9" style="1"/>
    <col min="11532" max="11532" width="26.85546875" style="1" customWidth="1"/>
    <col min="11533" max="11533" width="44.5703125" style="1" customWidth="1"/>
    <col min="11534" max="11534" width="12.5703125" style="1" customWidth="1"/>
    <col min="11535" max="11540" width="10.28515625" style="1" customWidth="1"/>
    <col min="11541" max="11541" width="10.7109375" style="1" customWidth="1"/>
    <col min="11542" max="11544" width="15.5703125" style="1" customWidth="1"/>
    <col min="11545" max="11787" width="9" style="1"/>
    <col min="11788" max="11788" width="26.85546875" style="1" customWidth="1"/>
    <col min="11789" max="11789" width="44.5703125" style="1" customWidth="1"/>
    <col min="11790" max="11790" width="12.5703125" style="1" customWidth="1"/>
    <col min="11791" max="11796" width="10.28515625" style="1" customWidth="1"/>
    <col min="11797" max="11797" width="10.7109375" style="1" customWidth="1"/>
    <col min="11798" max="11800" width="15.5703125" style="1" customWidth="1"/>
    <col min="11801" max="12043" width="9" style="1"/>
    <col min="12044" max="12044" width="26.85546875" style="1" customWidth="1"/>
    <col min="12045" max="12045" width="44.5703125" style="1" customWidth="1"/>
    <col min="12046" max="12046" width="12.5703125" style="1" customWidth="1"/>
    <col min="12047" max="12052" width="10.28515625" style="1" customWidth="1"/>
    <col min="12053" max="12053" width="10.7109375" style="1" customWidth="1"/>
    <col min="12054" max="12056" width="15.5703125" style="1" customWidth="1"/>
    <col min="12057" max="12299" width="9" style="1"/>
    <col min="12300" max="12300" width="26.85546875" style="1" customWidth="1"/>
    <col min="12301" max="12301" width="44.5703125" style="1" customWidth="1"/>
    <col min="12302" max="12302" width="12.5703125" style="1" customWidth="1"/>
    <col min="12303" max="12308" width="10.28515625" style="1" customWidth="1"/>
    <col min="12309" max="12309" width="10.7109375" style="1" customWidth="1"/>
    <col min="12310" max="12312" width="15.5703125" style="1" customWidth="1"/>
    <col min="12313" max="12555" width="9" style="1"/>
    <col min="12556" max="12556" width="26.85546875" style="1" customWidth="1"/>
    <col min="12557" max="12557" width="44.5703125" style="1" customWidth="1"/>
    <col min="12558" max="12558" width="12.5703125" style="1" customWidth="1"/>
    <col min="12559" max="12564" width="10.28515625" style="1" customWidth="1"/>
    <col min="12565" max="12565" width="10.7109375" style="1" customWidth="1"/>
    <col min="12566" max="12568" width="15.5703125" style="1" customWidth="1"/>
    <col min="12569" max="12811" width="9" style="1"/>
    <col min="12812" max="12812" width="26.85546875" style="1" customWidth="1"/>
    <col min="12813" max="12813" width="44.5703125" style="1" customWidth="1"/>
    <col min="12814" max="12814" width="12.5703125" style="1" customWidth="1"/>
    <col min="12815" max="12820" width="10.28515625" style="1" customWidth="1"/>
    <col min="12821" max="12821" width="10.7109375" style="1" customWidth="1"/>
    <col min="12822" max="12824" width="15.5703125" style="1" customWidth="1"/>
    <col min="12825" max="13067" width="9" style="1"/>
    <col min="13068" max="13068" width="26.85546875" style="1" customWidth="1"/>
    <col min="13069" max="13069" width="44.5703125" style="1" customWidth="1"/>
    <col min="13070" max="13070" width="12.5703125" style="1" customWidth="1"/>
    <col min="13071" max="13076" width="10.28515625" style="1" customWidth="1"/>
    <col min="13077" max="13077" width="10.7109375" style="1" customWidth="1"/>
    <col min="13078" max="13080" width="15.5703125" style="1" customWidth="1"/>
    <col min="13081" max="13323" width="9" style="1"/>
    <col min="13324" max="13324" width="26.85546875" style="1" customWidth="1"/>
    <col min="13325" max="13325" width="44.5703125" style="1" customWidth="1"/>
    <col min="13326" max="13326" width="12.5703125" style="1" customWidth="1"/>
    <col min="13327" max="13332" width="10.28515625" style="1" customWidth="1"/>
    <col min="13333" max="13333" width="10.7109375" style="1" customWidth="1"/>
    <col min="13334" max="13336" width="15.5703125" style="1" customWidth="1"/>
    <col min="13337" max="13579" width="9" style="1"/>
    <col min="13580" max="13580" width="26.85546875" style="1" customWidth="1"/>
    <col min="13581" max="13581" width="44.5703125" style="1" customWidth="1"/>
    <col min="13582" max="13582" width="12.5703125" style="1" customWidth="1"/>
    <col min="13583" max="13588" width="10.28515625" style="1" customWidth="1"/>
    <col min="13589" max="13589" width="10.7109375" style="1" customWidth="1"/>
    <col min="13590" max="13592" width="15.5703125" style="1" customWidth="1"/>
    <col min="13593" max="13835" width="9" style="1"/>
    <col min="13836" max="13836" width="26.85546875" style="1" customWidth="1"/>
    <col min="13837" max="13837" width="44.5703125" style="1" customWidth="1"/>
    <col min="13838" max="13838" width="12.5703125" style="1" customWidth="1"/>
    <col min="13839" max="13844" width="10.28515625" style="1" customWidth="1"/>
    <col min="13845" max="13845" width="10.7109375" style="1" customWidth="1"/>
    <col min="13846" max="13848" width="15.5703125" style="1" customWidth="1"/>
    <col min="13849" max="14091" width="9" style="1"/>
    <col min="14092" max="14092" width="26.85546875" style="1" customWidth="1"/>
    <col min="14093" max="14093" width="44.5703125" style="1" customWidth="1"/>
    <col min="14094" max="14094" width="12.5703125" style="1" customWidth="1"/>
    <col min="14095" max="14100" width="10.28515625" style="1" customWidth="1"/>
    <col min="14101" max="14101" width="10.7109375" style="1" customWidth="1"/>
    <col min="14102" max="14104" width="15.5703125" style="1" customWidth="1"/>
    <col min="14105" max="14347" width="9" style="1"/>
    <col min="14348" max="14348" width="26.85546875" style="1" customWidth="1"/>
    <col min="14349" max="14349" width="44.5703125" style="1" customWidth="1"/>
    <col min="14350" max="14350" width="12.5703125" style="1" customWidth="1"/>
    <col min="14351" max="14356" width="10.28515625" style="1" customWidth="1"/>
    <col min="14357" max="14357" width="10.7109375" style="1" customWidth="1"/>
    <col min="14358" max="14360" width="15.5703125" style="1" customWidth="1"/>
    <col min="14361" max="14603" width="9" style="1"/>
    <col min="14604" max="14604" width="26.85546875" style="1" customWidth="1"/>
    <col min="14605" max="14605" width="44.5703125" style="1" customWidth="1"/>
    <col min="14606" max="14606" width="12.5703125" style="1" customWidth="1"/>
    <col min="14607" max="14612" width="10.28515625" style="1" customWidth="1"/>
    <col min="14613" max="14613" width="10.7109375" style="1" customWidth="1"/>
    <col min="14614" max="14616" width="15.5703125" style="1" customWidth="1"/>
    <col min="14617" max="14859" width="9" style="1"/>
    <col min="14860" max="14860" width="26.85546875" style="1" customWidth="1"/>
    <col min="14861" max="14861" width="44.5703125" style="1" customWidth="1"/>
    <col min="14862" max="14862" width="12.5703125" style="1" customWidth="1"/>
    <col min="14863" max="14868" width="10.28515625" style="1" customWidth="1"/>
    <col min="14869" max="14869" width="10.7109375" style="1" customWidth="1"/>
    <col min="14870" max="14872" width="15.5703125" style="1" customWidth="1"/>
    <col min="14873" max="15115" width="9" style="1"/>
    <col min="15116" max="15116" width="26.85546875" style="1" customWidth="1"/>
    <col min="15117" max="15117" width="44.5703125" style="1" customWidth="1"/>
    <col min="15118" max="15118" width="12.5703125" style="1" customWidth="1"/>
    <col min="15119" max="15124" width="10.28515625" style="1" customWidth="1"/>
    <col min="15125" max="15125" width="10.7109375" style="1" customWidth="1"/>
    <col min="15126" max="15128" width="15.5703125" style="1" customWidth="1"/>
    <col min="15129" max="15371" width="9" style="1"/>
    <col min="15372" max="15372" width="26.85546875" style="1" customWidth="1"/>
    <col min="15373" max="15373" width="44.5703125" style="1" customWidth="1"/>
    <col min="15374" max="15374" width="12.5703125" style="1" customWidth="1"/>
    <col min="15375" max="15380" width="10.28515625" style="1" customWidth="1"/>
    <col min="15381" max="15381" width="10.7109375" style="1" customWidth="1"/>
    <col min="15382" max="15384" width="15.5703125" style="1" customWidth="1"/>
    <col min="15385" max="15627" width="9" style="1"/>
    <col min="15628" max="15628" width="26.85546875" style="1" customWidth="1"/>
    <col min="15629" max="15629" width="44.5703125" style="1" customWidth="1"/>
    <col min="15630" max="15630" width="12.5703125" style="1" customWidth="1"/>
    <col min="15631" max="15636" width="10.28515625" style="1" customWidth="1"/>
    <col min="15637" max="15637" width="10.7109375" style="1" customWidth="1"/>
    <col min="15638" max="15640" width="15.5703125" style="1" customWidth="1"/>
    <col min="15641" max="15883" width="9" style="1"/>
    <col min="15884" max="15884" width="26.85546875" style="1" customWidth="1"/>
    <col min="15885" max="15885" width="44.5703125" style="1" customWidth="1"/>
    <col min="15886" max="15886" width="12.5703125" style="1" customWidth="1"/>
    <col min="15887" max="15892" width="10.28515625" style="1" customWidth="1"/>
    <col min="15893" max="15893" width="10.7109375" style="1" customWidth="1"/>
    <col min="15894" max="15896" width="15.5703125" style="1" customWidth="1"/>
    <col min="15897" max="16139" width="9" style="1"/>
    <col min="16140" max="16140" width="26.85546875" style="1" customWidth="1"/>
    <col min="16141" max="16141" width="44.5703125" style="1" customWidth="1"/>
    <col min="16142" max="16142" width="12.5703125" style="1" customWidth="1"/>
    <col min="16143" max="16148" width="10.28515625" style="1" customWidth="1"/>
    <col min="16149" max="16149" width="10.7109375" style="1" customWidth="1"/>
    <col min="16150" max="16152" width="15.5703125" style="1" customWidth="1"/>
    <col min="16153" max="16384" width="9" style="1"/>
  </cols>
  <sheetData>
    <row r="1" spans="1:40" ht="84" customHeight="1" x14ac:dyDescent="0.2">
      <c r="A1" s="69" t="s">
        <v>264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</row>
    <row r="2" spans="1:40" ht="78.75" x14ac:dyDescent="0.35">
      <c r="A2" s="13" t="s">
        <v>1</v>
      </c>
      <c r="B2" s="13" t="s">
        <v>235</v>
      </c>
      <c r="C2" s="14" t="s">
        <v>139</v>
      </c>
      <c r="D2" s="15" t="s">
        <v>104</v>
      </c>
      <c r="E2" s="16" t="s">
        <v>105</v>
      </c>
      <c r="F2" s="17" t="s">
        <v>164</v>
      </c>
      <c r="G2" s="18" t="s">
        <v>106</v>
      </c>
      <c r="H2" s="17" t="s">
        <v>107</v>
      </c>
      <c r="I2" s="18" t="s">
        <v>106</v>
      </c>
      <c r="J2" s="15" t="s">
        <v>104</v>
      </c>
      <c r="K2" s="18" t="s">
        <v>106</v>
      </c>
      <c r="L2" s="19" t="s">
        <v>108</v>
      </c>
      <c r="M2" s="15" t="s">
        <v>104</v>
      </c>
      <c r="N2" s="17" t="s">
        <v>107</v>
      </c>
      <c r="O2" s="19" t="s">
        <v>108</v>
      </c>
      <c r="P2" s="15" t="s">
        <v>104</v>
      </c>
      <c r="Q2" s="15" t="s">
        <v>104</v>
      </c>
      <c r="R2" s="15" t="s">
        <v>104</v>
      </c>
      <c r="S2" s="15" t="s">
        <v>104</v>
      </c>
      <c r="T2" s="15" t="s">
        <v>104</v>
      </c>
      <c r="U2" s="13" t="s">
        <v>8</v>
      </c>
      <c r="V2" s="13" t="s">
        <v>250</v>
      </c>
      <c r="W2" s="13" t="s">
        <v>251</v>
      </c>
      <c r="X2" s="23"/>
      <c r="Y2" s="23" t="s">
        <v>233</v>
      </c>
      <c r="Z2" s="23" t="s">
        <v>234</v>
      </c>
      <c r="AA2" s="23" t="s">
        <v>8</v>
      </c>
      <c r="AB2" s="23" t="s">
        <v>237</v>
      </c>
      <c r="AC2" s="23" t="s">
        <v>238</v>
      </c>
      <c r="AD2" s="23"/>
      <c r="AE2" s="24"/>
      <c r="AF2" s="24"/>
      <c r="AG2" s="24"/>
      <c r="AH2" s="24"/>
      <c r="AI2" s="13" t="s">
        <v>261</v>
      </c>
      <c r="AJ2" s="13" t="s">
        <v>262</v>
      </c>
      <c r="AK2" s="6"/>
      <c r="AL2" s="6"/>
      <c r="AM2" s="6"/>
      <c r="AN2" s="6"/>
    </row>
    <row r="3" spans="1:40" ht="31.5" hidden="1" x14ac:dyDescent="0.35">
      <c r="A3" s="20"/>
      <c r="B3" s="20" t="s">
        <v>9</v>
      </c>
      <c r="C3" s="21"/>
      <c r="D3" s="25" t="s">
        <v>34</v>
      </c>
      <c r="E3" s="25" t="s">
        <v>35</v>
      </c>
      <c r="F3" s="26" t="s">
        <v>2</v>
      </c>
      <c r="G3" s="26" t="s">
        <v>2</v>
      </c>
      <c r="H3" s="26" t="s">
        <v>3</v>
      </c>
      <c r="I3" s="26" t="s">
        <v>3</v>
      </c>
      <c r="J3" s="26" t="s">
        <v>4</v>
      </c>
      <c r="K3" s="26" t="s">
        <v>4</v>
      </c>
      <c r="L3" s="26" t="s">
        <v>5</v>
      </c>
      <c r="M3" s="26" t="s">
        <v>5</v>
      </c>
      <c r="N3" s="26" t="s">
        <v>6</v>
      </c>
      <c r="O3" s="26" t="s">
        <v>6</v>
      </c>
      <c r="P3" s="26" t="s">
        <v>6</v>
      </c>
      <c r="Q3" s="26" t="s">
        <v>7</v>
      </c>
      <c r="R3" s="26" t="s">
        <v>36</v>
      </c>
      <c r="S3" s="26" t="s">
        <v>37</v>
      </c>
      <c r="T3" s="26" t="s">
        <v>38</v>
      </c>
      <c r="U3" s="27"/>
      <c r="V3" s="27"/>
      <c r="W3" s="27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8"/>
      <c r="AJ3" s="24"/>
      <c r="AK3" s="6"/>
      <c r="AL3" s="6"/>
      <c r="AM3" s="6"/>
      <c r="AN3" s="6"/>
    </row>
    <row r="4" spans="1:40" ht="31.5" hidden="1" x14ac:dyDescent="0.35">
      <c r="A4" s="29" t="s">
        <v>10</v>
      </c>
      <c r="B4" s="30" t="str">
        <f>'[1]Ma-1'!B1:H1</f>
        <v>Munkaasztal</v>
      </c>
      <c r="C4" s="31" t="s">
        <v>147</v>
      </c>
      <c r="D4" s="32">
        <v>0</v>
      </c>
      <c r="E4" s="32">
        <v>0</v>
      </c>
      <c r="F4" s="32">
        <v>17</v>
      </c>
      <c r="G4" s="32">
        <v>24</v>
      </c>
      <c r="H4" s="32">
        <v>0</v>
      </c>
      <c r="I4" s="32">
        <v>56</v>
      </c>
      <c r="J4" s="32">
        <v>23</v>
      </c>
      <c r="K4" s="32">
        <v>41</v>
      </c>
      <c r="L4" s="32">
        <v>82</v>
      </c>
      <c r="M4" s="32">
        <v>2</v>
      </c>
      <c r="N4" s="32">
        <v>0</v>
      </c>
      <c r="O4" s="32">
        <v>56</v>
      </c>
      <c r="P4" s="32">
        <v>5</v>
      </c>
      <c r="Q4" s="32">
        <v>9</v>
      </c>
      <c r="R4" s="32">
        <v>16</v>
      </c>
      <c r="S4" s="32">
        <v>18</v>
      </c>
      <c r="T4" s="32">
        <v>22</v>
      </c>
      <c r="U4" s="33">
        <f>SUM(D4:T4)</f>
        <v>371</v>
      </c>
      <c r="V4" s="33">
        <f>U4-W4</f>
        <v>371</v>
      </c>
      <c r="W4" s="33">
        <v>0</v>
      </c>
      <c r="X4" s="34"/>
      <c r="Y4" s="24">
        <v>54800</v>
      </c>
      <c r="Z4" s="24">
        <f>Y4*1.05</f>
        <v>57540</v>
      </c>
      <c r="AA4" s="24">
        <f>U4*Z4</f>
        <v>21347340</v>
      </c>
      <c r="AB4" s="24">
        <f>V4*Z4</f>
        <v>21347340</v>
      </c>
      <c r="AC4" s="24">
        <f>W4*Z4</f>
        <v>0</v>
      </c>
      <c r="AD4" s="24"/>
      <c r="AE4" s="24"/>
      <c r="AF4" s="24"/>
      <c r="AG4" s="24"/>
      <c r="AH4" s="24"/>
      <c r="AI4" s="28"/>
      <c r="AJ4" s="24"/>
      <c r="AK4" s="6"/>
      <c r="AL4" s="6"/>
      <c r="AM4" s="6"/>
      <c r="AN4" s="6"/>
    </row>
    <row r="5" spans="1:40" ht="31.5" hidden="1" x14ac:dyDescent="0.35">
      <c r="A5" s="29" t="s">
        <v>11</v>
      </c>
      <c r="B5" s="30" t="str">
        <f>'[1]Ma-2'!B1:H1</f>
        <v>Munkaasztal</v>
      </c>
      <c r="C5" s="31" t="s">
        <v>148</v>
      </c>
      <c r="D5" s="32">
        <v>0</v>
      </c>
      <c r="E5" s="32">
        <v>0</v>
      </c>
      <c r="F5" s="32">
        <v>1</v>
      </c>
      <c r="G5" s="32">
        <v>46</v>
      </c>
      <c r="H5" s="32">
        <v>0</v>
      </c>
      <c r="I5" s="32">
        <v>72</v>
      </c>
      <c r="J5" s="32">
        <v>11</v>
      </c>
      <c r="K5" s="32">
        <v>6</v>
      </c>
      <c r="L5" s="32">
        <v>21</v>
      </c>
      <c r="M5" s="32">
        <v>0</v>
      </c>
      <c r="N5" s="32">
        <v>0</v>
      </c>
      <c r="O5" s="32">
        <v>0</v>
      </c>
      <c r="P5" s="32">
        <v>43</v>
      </c>
      <c r="Q5" s="32">
        <v>63</v>
      </c>
      <c r="R5" s="32">
        <v>16</v>
      </c>
      <c r="S5" s="32">
        <v>32</v>
      </c>
      <c r="T5" s="32">
        <v>28</v>
      </c>
      <c r="U5" s="33">
        <f>SUM(D5:T5)</f>
        <v>339</v>
      </c>
      <c r="V5" s="33">
        <f>U5-W5</f>
        <v>339</v>
      </c>
      <c r="W5" s="33">
        <v>0</v>
      </c>
      <c r="X5" s="24"/>
      <c r="Y5" s="24">
        <v>52700</v>
      </c>
      <c r="Z5" s="24">
        <f t="shared" ref="Z5:Z68" si="0">Y5*1.05</f>
        <v>55335</v>
      </c>
      <c r="AA5" s="24">
        <f t="shared" ref="AA5:AA68" si="1">U5*Z5</f>
        <v>18758565</v>
      </c>
      <c r="AB5" s="24">
        <f t="shared" ref="AB5:AB68" si="2">V5*Z5</f>
        <v>18758565</v>
      </c>
      <c r="AC5" s="24">
        <f t="shared" ref="AC5:AC68" si="3">W5*Z5</f>
        <v>0</v>
      </c>
      <c r="AD5" s="24"/>
      <c r="AE5" s="24"/>
      <c r="AF5" s="24"/>
      <c r="AG5" s="24"/>
      <c r="AH5" s="24"/>
      <c r="AI5" s="28"/>
      <c r="AJ5" s="24"/>
      <c r="AK5" s="6"/>
      <c r="AL5" s="6"/>
      <c r="AM5" s="6"/>
      <c r="AN5" s="6"/>
    </row>
    <row r="6" spans="1:40" ht="31.5" hidden="1" x14ac:dyDescent="0.35">
      <c r="A6" s="29" t="s">
        <v>12</v>
      </c>
      <c r="B6" s="30" t="s">
        <v>168</v>
      </c>
      <c r="C6" s="31" t="s">
        <v>167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1</v>
      </c>
      <c r="M6" s="32">
        <v>0</v>
      </c>
      <c r="N6" s="32">
        <v>0</v>
      </c>
      <c r="O6" s="32">
        <v>0</v>
      </c>
      <c r="P6" s="32">
        <v>0</v>
      </c>
      <c r="Q6" s="32">
        <v>4</v>
      </c>
      <c r="R6" s="32">
        <v>0</v>
      </c>
      <c r="S6" s="32">
        <v>0</v>
      </c>
      <c r="T6" s="32">
        <v>0</v>
      </c>
      <c r="U6" s="33">
        <f>SUM(D6:T6)</f>
        <v>5</v>
      </c>
      <c r="V6" s="33">
        <f>U6-W6</f>
        <v>5</v>
      </c>
      <c r="W6" s="33">
        <v>0</v>
      </c>
      <c r="X6" s="24"/>
      <c r="Y6" s="24">
        <v>78900</v>
      </c>
      <c r="Z6" s="24">
        <f t="shared" si="0"/>
        <v>82845</v>
      </c>
      <c r="AA6" s="24">
        <f t="shared" si="1"/>
        <v>414225</v>
      </c>
      <c r="AB6" s="24">
        <f t="shared" si="2"/>
        <v>414225</v>
      </c>
      <c r="AC6" s="24">
        <f t="shared" si="3"/>
        <v>0</v>
      </c>
      <c r="AD6" s="24"/>
      <c r="AE6" s="24"/>
      <c r="AF6" s="24"/>
      <c r="AG6" s="24"/>
      <c r="AH6" s="24"/>
      <c r="AI6" s="28"/>
      <c r="AJ6" s="24"/>
      <c r="AK6" s="6"/>
      <c r="AL6" s="6"/>
      <c r="AM6" s="6"/>
      <c r="AN6" s="6"/>
    </row>
    <row r="7" spans="1:40" ht="31.5" hidden="1" x14ac:dyDescent="0.35">
      <c r="A7" s="29" t="s">
        <v>161</v>
      </c>
      <c r="B7" s="30" t="s">
        <v>0</v>
      </c>
      <c r="C7" s="31" t="s">
        <v>149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10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5</v>
      </c>
      <c r="R7" s="32">
        <v>2</v>
      </c>
      <c r="S7" s="32">
        <v>1</v>
      </c>
      <c r="T7" s="32">
        <v>1</v>
      </c>
      <c r="U7" s="33">
        <f>SUM(D7:T7)</f>
        <v>19</v>
      </c>
      <c r="V7" s="33">
        <f>U7-W7</f>
        <v>19</v>
      </c>
      <c r="W7" s="33">
        <v>0</v>
      </c>
      <c r="X7" s="24"/>
      <c r="Y7" s="24">
        <v>47700</v>
      </c>
      <c r="Z7" s="24">
        <f t="shared" si="0"/>
        <v>50085</v>
      </c>
      <c r="AA7" s="24">
        <f t="shared" si="1"/>
        <v>951615</v>
      </c>
      <c r="AB7" s="24">
        <f t="shared" si="2"/>
        <v>951615</v>
      </c>
      <c r="AC7" s="24">
        <f t="shared" si="3"/>
        <v>0</v>
      </c>
      <c r="AD7" s="24"/>
      <c r="AE7" s="24"/>
      <c r="AF7" s="24"/>
      <c r="AG7" s="24"/>
      <c r="AH7" s="24"/>
      <c r="AI7" s="28"/>
      <c r="AJ7" s="24"/>
      <c r="AK7" s="6"/>
      <c r="AL7" s="6"/>
      <c r="AM7" s="6"/>
      <c r="AN7" s="6"/>
    </row>
    <row r="8" spans="1:40" ht="15.75" hidden="1" customHeight="1" x14ac:dyDescent="0.35">
      <c r="A8" s="20"/>
      <c r="B8" s="20" t="s">
        <v>15</v>
      </c>
      <c r="C8" s="21"/>
      <c r="D8" s="25" t="s">
        <v>34</v>
      </c>
      <c r="E8" s="25" t="s">
        <v>35</v>
      </c>
      <c r="F8" s="26" t="s">
        <v>2</v>
      </c>
      <c r="G8" s="26" t="s">
        <v>2</v>
      </c>
      <c r="H8" s="26" t="s">
        <v>3</v>
      </c>
      <c r="I8" s="26" t="s">
        <v>3</v>
      </c>
      <c r="J8" s="26" t="s">
        <v>4</v>
      </c>
      <c r="K8" s="26" t="s">
        <v>4</v>
      </c>
      <c r="L8" s="26" t="s">
        <v>5</v>
      </c>
      <c r="M8" s="26" t="s">
        <v>5</v>
      </c>
      <c r="N8" s="26" t="s">
        <v>6</v>
      </c>
      <c r="O8" s="26" t="s">
        <v>6</v>
      </c>
      <c r="P8" s="26" t="s">
        <v>6</v>
      </c>
      <c r="Q8" s="26" t="s">
        <v>7</v>
      </c>
      <c r="R8" s="26" t="s">
        <v>36</v>
      </c>
      <c r="S8" s="26" t="s">
        <v>37</v>
      </c>
      <c r="T8" s="26" t="s">
        <v>38</v>
      </c>
      <c r="U8" s="27"/>
      <c r="V8" s="27"/>
      <c r="W8" s="27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8"/>
      <c r="AJ8" s="24"/>
      <c r="AK8" s="6"/>
      <c r="AL8" s="6"/>
      <c r="AM8" s="6"/>
      <c r="AN8" s="6"/>
    </row>
    <row r="9" spans="1:40" ht="31.5" hidden="1" x14ac:dyDescent="0.35">
      <c r="A9" s="29" t="s">
        <v>16</v>
      </c>
      <c r="B9" s="30" t="str">
        <f>'[1]Ko-1'!B1:H1</f>
        <v>Konténer</v>
      </c>
      <c r="C9" s="35" t="s">
        <v>169</v>
      </c>
      <c r="D9" s="32">
        <v>0</v>
      </c>
      <c r="E9" s="32">
        <v>0</v>
      </c>
      <c r="F9" s="32">
        <v>15</v>
      </c>
      <c r="G9" s="32">
        <v>69</v>
      </c>
      <c r="H9" s="32">
        <v>0</v>
      </c>
      <c r="I9" s="32">
        <v>117</v>
      </c>
      <c r="J9" s="32">
        <v>38</v>
      </c>
      <c r="K9" s="32">
        <v>46</v>
      </c>
      <c r="L9" s="32">
        <v>92</v>
      </c>
      <c r="M9" s="32">
        <v>4</v>
      </c>
      <c r="N9" s="32">
        <v>0</v>
      </c>
      <c r="O9" s="32">
        <v>56</v>
      </c>
      <c r="P9" s="32">
        <v>52</v>
      </c>
      <c r="Q9" s="32">
        <v>80</v>
      </c>
      <c r="R9" s="32">
        <v>36</v>
      </c>
      <c r="S9" s="32">
        <v>51</v>
      </c>
      <c r="T9" s="32">
        <v>51</v>
      </c>
      <c r="U9" s="33">
        <f>SUM(D9:T9)</f>
        <v>707</v>
      </c>
      <c r="V9" s="33">
        <f>U9-W9</f>
        <v>707</v>
      </c>
      <c r="W9" s="33">
        <v>0</v>
      </c>
      <c r="X9" s="34"/>
      <c r="Y9" s="24">
        <v>32900</v>
      </c>
      <c r="Z9" s="24">
        <f t="shared" si="0"/>
        <v>34545</v>
      </c>
      <c r="AA9" s="24">
        <f t="shared" si="1"/>
        <v>24423315</v>
      </c>
      <c r="AB9" s="24">
        <f t="shared" si="2"/>
        <v>24423315</v>
      </c>
      <c r="AC9" s="24">
        <f t="shared" si="3"/>
        <v>0</v>
      </c>
      <c r="AD9" s="24"/>
      <c r="AE9" s="24"/>
      <c r="AF9" s="24"/>
      <c r="AG9" s="24"/>
      <c r="AH9" s="24"/>
      <c r="AI9" s="28"/>
      <c r="AJ9" s="24"/>
      <c r="AK9" s="6"/>
      <c r="AL9" s="6"/>
      <c r="AM9" s="6"/>
      <c r="AN9" s="6"/>
    </row>
    <row r="10" spans="1:40" ht="31.5" hidden="1" x14ac:dyDescent="0.35">
      <c r="A10" s="29" t="s">
        <v>133</v>
      </c>
      <c r="B10" s="30" t="s">
        <v>132</v>
      </c>
      <c r="C10" s="35" t="s">
        <v>170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3">
        <f>SUM(D10:T10)</f>
        <v>0</v>
      </c>
      <c r="V10" s="33">
        <f>U10-W10</f>
        <v>0</v>
      </c>
      <c r="W10" s="33">
        <v>0</v>
      </c>
      <c r="X10" s="24"/>
      <c r="Y10" s="24"/>
      <c r="Z10" s="24">
        <f t="shared" si="0"/>
        <v>0</v>
      </c>
      <c r="AA10" s="24">
        <f t="shared" si="1"/>
        <v>0</v>
      </c>
      <c r="AB10" s="24">
        <f t="shared" si="2"/>
        <v>0</v>
      </c>
      <c r="AC10" s="24">
        <f t="shared" si="3"/>
        <v>0</v>
      </c>
      <c r="AD10" s="24"/>
      <c r="AE10" s="24"/>
      <c r="AF10" s="24"/>
      <c r="AG10" s="24"/>
      <c r="AH10" s="24"/>
      <c r="AI10" s="28"/>
      <c r="AJ10" s="24"/>
      <c r="AK10" s="6"/>
      <c r="AL10" s="6"/>
      <c r="AM10" s="6"/>
      <c r="AN10" s="6"/>
    </row>
    <row r="11" spans="1:40" ht="16.5" hidden="1" customHeight="1" x14ac:dyDescent="0.35">
      <c r="A11" s="20"/>
      <c r="B11" s="20" t="s">
        <v>13</v>
      </c>
      <c r="C11" s="21"/>
      <c r="D11" s="25" t="s">
        <v>34</v>
      </c>
      <c r="E11" s="25" t="s">
        <v>35</v>
      </c>
      <c r="F11" s="26" t="s">
        <v>2</v>
      </c>
      <c r="G11" s="26" t="s">
        <v>2</v>
      </c>
      <c r="H11" s="26" t="s">
        <v>3</v>
      </c>
      <c r="I11" s="26" t="s">
        <v>3</v>
      </c>
      <c r="J11" s="26" t="s">
        <v>4</v>
      </c>
      <c r="K11" s="26" t="s">
        <v>4</v>
      </c>
      <c r="L11" s="26" t="s">
        <v>5</v>
      </c>
      <c r="M11" s="26" t="s">
        <v>5</v>
      </c>
      <c r="N11" s="26" t="s">
        <v>6</v>
      </c>
      <c r="O11" s="26" t="s">
        <v>6</v>
      </c>
      <c r="P11" s="26" t="s">
        <v>6</v>
      </c>
      <c r="Q11" s="26" t="s">
        <v>7</v>
      </c>
      <c r="R11" s="26" t="s">
        <v>36</v>
      </c>
      <c r="S11" s="26" t="s">
        <v>37</v>
      </c>
      <c r="T11" s="26" t="s">
        <v>38</v>
      </c>
      <c r="U11" s="27"/>
      <c r="V11" s="27"/>
      <c r="W11" s="27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8"/>
      <c r="AJ11" s="24"/>
      <c r="AK11" s="6"/>
      <c r="AL11" s="6"/>
      <c r="AM11" s="6"/>
      <c r="AN11" s="6"/>
    </row>
    <row r="12" spans="1:40" ht="47.25" hidden="1" x14ac:dyDescent="0.35">
      <c r="A12" s="29" t="s">
        <v>14</v>
      </c>
      <c r="B12" s="30" t="s">
        <v>171</v>
      </c>
      <c r="C12" s="35" t="s">
        <v>241</v>
      </c>
      <c r="D12" s="32">
        <v>0</v>
      </c>
      <c r="E12" s="32">
        <v>0</v>
      </c>
      <c r="F12" s="32">
        <v>18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3">
        <f t="shared" ref="U12:U17" si="4">SUM(D12:T12)</f>
        <v>18</v>
      </c>
      <c r="V12" s="33">
        <f t="shared" ref="V12:V17" si="5">U12-W12</f>
        <v>18</v>
      </c>
      <c r="W12" s="33">
        <v>0</v>
      </c>
      <c r="X12" s="24"/>
      <c r="Y12" s="24">
        <v>31800</v>
      </c>
      <c r="Z12" s="24">
        <f t="shared" si="0"/>
        <v>33390</v>
      </c>
      <c r="AA12" s="24">
        <f t="shared" si="1"/>
        <v>601020</v>
      </c>
      <c r="AB12" s="24">
        <f t="shared" si="2"/>
        <v>601020</v>
      </c>
      <c r="AC12" s="24">
        <f t="shared" si="3"/>
        <v>0</v>
      </c>
      <c r="AD12" s="24"/>
      <c r="AE12" s="24"/>
      <c r="AF12" s="24"/>
      <c r="AG12" s="24"/>
      <c r="AH12" s="24"/>
      <c r="AI12" s="28"/>
      <c r="AJ12" s="24"/>
      <c r="AK12" s="6"/>
      <c r="AL12" s="6"/>
      <c r="AM12" s="6"/>
      <c r="AN12" s="6"/>
    </row>
    <row r="13" spans="1:40" ht="47.25" hidden="1" x14ac:dyDescent="0.35">
      <c r="A13" s="29" t="s">
        <v>92</v>
      </c>
      <c r="B13" s="30" t="s">
        <v>172</v>
      </c>
      <c r="C13" s="35" t="s">
        <v>242</v>
      </c>
      <c r="D13" s="32">
        <v>0</v>
      </c>
      <c r="E13" s="32">
        <v>0</v>
      </c>
      <c r="F13" s="32">
        <v>36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3">
        <f t="shared" si="4"/>
        <v>36</v>
      </c>
      <c r="V13" s="33">
        <f t="shared" si="5"/>
        <v>36</v>
      </c>
      <c r="W13" s="33">
        <v>0</v>
      </c>
      <c r="X13" s="24"/>
      <c r="Y13" s="24">
        <v>27800</v>
      </c>
      <c r="Z13" s="24">
        <f t="shared" si="0"/>
        <v>29190</v>
      </c>
      <c r="AA13" s="24">
        <f t="shared" si="1"/>
        <v>1050840</v>
      </c>
      <c r="AB13" s="24">
        <f t="shared" si="2"/>
        <v>1050840</v>
      </c>
      <c r="AC13" s="24">
        <f t="shared" si="3"/>
        <v>0</v>
      </c>
      <c r="AD13" s="24"/>
      <c r="AE13" s="24"/>
      <c r="AF13" s="24"/>
      <c r="AG13" s="24"/>
      <c r="AH13" s="24"/>
      <c r="AI13" s="28"/>
      <c r="AJ13" s="24"/>
      <c r="AK13" s="6"/>
      <c r="AL13" s="6"/>
      <c r="AM13" s="6"/>
      <c r="AN13" s="6"/>
    </row>
    <row r="14" spans="1:40" ht="47.25" hidden="1" x14ac:dyDescent="0.35">
      <c r="A14" s="29" t="s">
        <v>93</v>
      </c>
      <c r="B14" s="30" t="s">
        <v>134</v>
      </c>
      <c r="C14" s="35" t="s">
        <v>173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4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3">
        <f t="shared" si="4"/>
        <v>4</v>
      </c>
      <c r="V14" s="33">
        <f t="shared" si="5"/>
        <v>4</v>
      </c>
      <c r="W14" s="33">
        <v>0</v>
      </c>
      <c r="X14" s="24"/>
      <c r="Y14" s="24">
        <v>87500</v>
      </c>
      <c r="Z14" s="24">
        <f t="shared" si="0"/>
        <v>91875</v>
      </c>
      <c r="AA14" s="24">
        <f t="shared" si="1"/>
        <v>367500</v>
      </c>
      <c r="AB14" s="24">
        <f t="shared" si="2"/>
        <v>367500</v>
      </c>
      <c r="AC14" s="24">
        <f t="shared" si="3"/>
        <v>0</v>
      </c>
      <c r="AD14" s="24"/>
      <c r="AE14" s="24"/>
      <c r="AF14" s="24"/>
      <c r="AG14" s="24"/>
      <c r="AH14" s="24"/>
      <c r="AI14" s="28"/>
      <c r="AJ14" s="24"/>
      <c r="AK14" s="6"/>
      <c r="AL14" s="6"/>
      <c r="AM14" s="6"/>
      <c r="AN14" s="6"/>
    </row>
    <row r="15" spans="1:40" ht="47.25" hidden="1" x14ac:dyDescent="0.35">
      <c r="A15" s="29" t="s">
        <v>94</v>
      </c>
      <c r="B15" s="30" t="s">
        <v>134</v>
      </c>
      <c r="C15" s="35" t="s">
        <v>174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1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3">
        <f t="shared" si="4"/>
        <v>1</v>
      </c>
      <c r="V15" s="33">
        <f t="shared" si="5"/>
        <v>1</v>
      </c>
      <c r="W15" s="33">
        <v>0</v>
      </c>
      <c r="X15" s="24"/>
      <c r="Y15" s="24">
        <v>71400</v>
      </c>
      <c r="Z15" s="24">
        <f t="shared" si="0"/>
        <v>74970</v>
      </c>
      <c r="AA15" s="24">
        <f t="shared" si="1"/>
        <v>74970</v>
      </c>
      <c r="AB15" s="24">
        <f t="shared" si="2"/>
        <v>74970</v>
      </c>
      <c r="AC15" s="24">
        <f t="shared" si="3"/>
        <v>0</v>
      </c>
      <c r="AD15" s="24"/>
      <c r="AE15" s="24"/>
      <c r="AF15" s="24"/>
      <c r="AG15" s="24"/>
      <c r="AH15" s="24"/>
      <c r="AI15" s="28"/>
      <c r="AJ15" s="24"/>
      <c r="AK15" s="6"/>
      <c r="AL15" s="6"/>
      <c r="AM15" s="6"/>
      <c r="AN15" s="6"/>
    </row>
    <row r="16" spans="1:40" ht="32.25" hidden="1" customHeight="1" x14ac:dyDescent="0.35">
      <c r="A16" s="36" t="s">
        <v>95</v>
      </c>
      <c r="B16" s="30" t="s">
        <v>162</v>
      </c>
      <c r="C16" s="35" t="s">
        <v>243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3">
        <f t="shared" si="4"/>
        <v>0</v>
      </c>
      <c r="V16" s="33">
        <f t="shared" si="5"/>
        <v>0</v>
      </c>
      <c r="W16" s="33">
        <v>0</v>
      </c>
      <c r="X16" s="24"/>
      <c r="Y16" s="24">
        <v>30700</v>
      </c>
      <c r="Z16" s="24">
        <f t="shared" si="0"/>
        <v>32235</v>
      </c>
      <c r="AA16" s="24">
        <f t="shared" si="1"/>
        <v>0</v>
      </c>
      <c r="AB16" s="24">
        <f t="shared" si="2"/>
        <v>0</v>
      </c>
      <c r="AC16" s="24">
        <f t="shared" si="3"/>
        <v>0</v>
      </c>
      <c r="AD16" s="24"/>
      <c r="AE16" s="24"/>
      <c r="AF16" s="24"/>
      <c r="AG16" s="24"/>
      <c r="AH16" s="24"/>
      <c r="AI16" s="28"/>
      <c r="AJ16" s="24"/>
      <c r="AK16" s="6"/>
      <c r="AL16" s="6"/>
      <c r="AM16" s="6"/>
      <c r="AN16" s="6"/>
    </row>
    <row r="17" spans="1:40" ht="32.25" hidden="1" customHeight="1" x14ac:dyDescent="0.35">
      <c r="A17" s="36" t="s">
        <v>143</v>
      </c>
      <c r="B17" s="30" t="s">
        <v>163</v>
      </c>
      <c r="C17" s="35" t="s">
        <v>244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3">
        <f t="shared" si="4"/>
        <v>0</v>
      </c>
      <c r="V17" s="33">
        <f t="shared" si="5"/>
        <v>0</v>
      </c>
      <c r="W17" s="33">
        <v>0</v>
      </c>
      <c r="X17" s="24"/>
      <c r="Y17" s="24">
        <v>41900</v>
      </c>
      <c r="Z17" s="24">
        <f t="shared" si="0"/>
        <v>43995</v>
      </c>
      <c r="AA17" s="24">
        <f t="shared" si="1"/>
        <v>0</v>
      </c>
      <c r="AB17" s="24">
        <f t="shared" si="2"/>
        <v>0</v>
      </c>
      <c r="AC17" s="24">
        <f t="shared" si="3"/>
        <v>0</v>
      </c>
      <c r="AD17" s="24"/>
      <c r="AE17" s="24"/>
      <c r="AF17" s="24"/>
      <c r="AG17" s="24"/>
      <c r="AH17" s="24"/>
      <c r="AI17" s="28"/>
      <c r="AJ17" s="24"/>
      <c r="AK17" s="6"/>
      <c r="AL17" s="6"/>
      <c r="AM17" s="6"/>
      <c r="AN17" s="6"/>
    </row>
    <row r="18" spans="1:40" ht="31.5" hidden="1" x14ac:dyDescent="0.35">
      <c r="A18" s="20"/>
      <c r="B18" s="20" t="s">
        <v>33</v>
      </c>
      <c r="C18" s="21"/>
      <c r="D18" s="25" t="s">
        <v>34</v>
      </c>
      <c r="E18" s="25" t="s">
        <v>35</v>
      </c>
      <c r="F18" s="26" t="s">
        <v>2</v>
      </c>
      <c r="G18" s="26" t="s">
        <v>2</v>
      </c>
      <c r="H18" s="26" t="s">
        <v>3</v>
      </c>
      <c r="I18" s="26" t="s">
        <v>3</v>
      </c>
      <c r="J18" s="26" t="s">
        <v>4</v>
      </c>
      <c r="K18" s="26" t="s">
        <v>4</v>
      </c>
      <c r="L18" s="26" t="s">
        <v>5</v>
      </c>
      <c r="M18" s="26" t="s">
        <v>5</v>
      </c>
      <c r="N18" s="26" t="s">
        <v>6</v>
      </c>
      <c r="O18" s="26" t="s">
        <v>6</v>
      </c>
      <c r="P18" s="26" t="s">
        <v>6</v>
      </c>
      <c r="Q18" s="26" t="s">
        <v>7</v>
      </c>
      <c r="R18" s="26" t="s">
        <v>36</v>
      </c>
      <c r="S18" s="26" t="s">
        <v>37</v>
      </c>
      <c r="T18" s="26" t="s">
        <v>38</v>
      </c>
      <c r="U18" s="27"/>
      <c r="V18" s="27"/>
      <c r="W18" s="27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8"/>
      <c r="AJ18" s="24"/>
      <c r="AK18" s="6"/>
      <c r="AL18" s="6"/>
      <c r="AM18" s="6"/>
      <c r="AN18" s="6"/>
    </row>
    <row r="19" spans="1:40" ht="28.5" hidden="1" customHeight="1" x14ac:dyDescent="0.35">
      <c r="A19" s="29" t="s">
        <v>45</v>
      </c>
      <c r="B19" s="30" t="s">
        <v>176</v>
      </c>
      <c r="C19" s="35" t="s">
        <v>150</v>
      </c>
      <c r="D19" s="37">
        <v>0</v>
      </c>
      <c r="E19" s="37">
        <v>0</v>
      </c>
      <c r="F19" s="37">
        <v>11</v>
      </c>
      <c r="G19" s="37">
        <v>0</v>
      </c>
      <c r="H19" s="37">
        <v>0</v>
      </c>
      <c r="I19" s="37">
        <v>6</v>
      </c>
      <c r="J19" s="37">
        <v>5</v>
      </c>
      <c r="K19" s="37">
        <v>1</v>
      </c>
      <c r="L19" s="37">
        <v>77</v>
      </c>
      <c r="M19" s="37">
        <v>0</v>
      </c>
      <c r="N19" s="37">
        <v>0</v>
      </c>
      <c r="O19" s="37">
        <v>57</v>
      </c>
      <c r="P19" s="37">
        <v>0</v>
      </c>
      <c r="Q19" s="32">
        <v>2</v>
      </c>
      <c r="R19" s="32">
        <v>10</v>
      </c>
      <c r="S19" s="32">
        <v>1</v>
      </c>
      <c r="T19" s="32">
        <v>0</v>
      </c>
      <c r="U19" s="33">
        <f t="shared" ref="U19:U34" si="6">SUM(D19:T19)</f>
        <v>170</v>
      </c>
      <c r="V19" s="33">
        <f t="shared" ref="V19:V34" si="7">U19-W19</f>
        <v>170</v>
      </c>
      <c r="W19" s="33">
        <v>0</v>
      </c>
      <c r="X19" s="34"/>
      <c r="Y19" s="24">
        <v>41500</v>
      </c>
      <c r="Z19" s="24">
        <f t="shared" si="0"/>
        <v>43575</v>
      </c>
      <c r="AA19" s="24">
        <f t="shared" si="1"/>
        <v>7407750</v>
      </c>
      <c r="AB19" s="24">
        <f t="shared" si="2"/>
        <v>7407750</v>
      </c>
      <c r="AC19" s="24">
        <f t="shared" si="3"/>
        <v>0</v>
      </c>
      <c r="AD19" s="24"/>
      <c r="AE19" s="24"/>
      <c r="AF19" s="24"/>
      <c r="AG19" s="24"/>
      <c r="AH19" s="24"/>
      <c r="AI19" s="28"/>
      <c r="AJ19" s="24"/>
      <c r="AK19" s="6"/>
      <c r="AL19" s="6"/>
      <c r="AM19" s="6"/>
      <c r="AN19" s="6"/>
    </row>
    <row r="20" spans="1:40" ht="28.5" hidden="1" customHeight="1" x14ac:dyDescent="0.35">
      <c r="A20" s="29" t="s">
        <v>17</v>
      </c>
      <c r="B20" s="30" t="s">
        <v>175</v>
      </c>
      <c r="C20" s="35" t="s">
        <v>152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15</v>
      </c>
      <c r="J20" s="37">
        <v>4</v>
      </c>
      <c r="K20" s="37">
        <v>0</v>
      </c>
      <c r="L20" s="37">
        <v>8</v>
      </c>
      <c r="M20" s="37">
        <v>0</v>
      </c>
      <c r="N20" s="37">
        <v>0</v>
      </c>
      <c r="O20" s="37">
        <v>0</v>
      </c>
      <c r="P20" s="37">
        <v>0</v>
      </c>
      <c r="Q20" s="32">
        <v>0</v>
      </c>
      <c r="R20" s="32">
        <v>9</v>
      </c>
      <c r="S20" s="32">
        <v>0</v>
      </c>
      <c r="T20" s="32">
        <v>0</v>
      </c>
      <c r="U20" s="33">
        <f t="shared" si="6"/>
        <v>36</v>
      </c>
      <c r="V20" s="33">
        <f t="shared" si="7"/>
        <v>36</v>
      </c>
      <c r="W20" s="33">
        <v>0</v>
      </c>
      <c r="X20" s="24"/>
      <c r="Y20" s="24">
        <v>39800</v>
      </c>
      <c r="Z20" s="24">
        <f t="shared" si="0"/>
        <v>41790</v>
      </c>
      <c r="AA20" s="24">
        <f t="shared" si="1"/>
        <v>1504440</v>
      </c>
      <c r="AB20" s="24">
        <f t="shared" si="2"/>
        <v>1504440</v>
      </c>
      <c r="AC20" s="24">
        <f t="shared" si="3"/>
        <v>0</v>
      </c>
      <c r="AD20" s="24"/>
      <c r="AE20" s="24"/>
      <c r="AF20" s="24"/>
      <c r="AG20" s="24"/>
      <c r="AH20" s="24"/>
      <c r="AI20" s="28"/>
      <c r="AJ20" s="24"/>
      <c r="AK20" s="6"/>
      <c r="AL20" s="6"/>
      <c r="AM20" s="6"/>
      <c r="AN20" s="6"/>
    </row>
    <row r="21" spans="1:40" ht="28.5" hidden="1" customHeight="1" x14ac:dyDescent="0.35">
      <c r="A21" s="29" t="s">
        <v>18</v>
      </c>
      <c r="B21" s="30" t="str">
        <f>'[1]Sz-3'!B1:H1</f>
        <v>Zárható irattároló szekrény</v>
      </c>
      <c r="C21" s="35" t="s">
        <v>177</v>
      </c>
      <c r="D21" s="37">
        <v>0</v>
      </c>
      <c r="E21" s="37">
        <v>0</v>
      </c>
      <c r="F21" s="37">
        <v>16</v>
      </c>
      <c r="G21" s="37">
        <v>44</v>
      </c>
      <c r="H21" s="37">
        <v>0</v>
      </c>
      <c r="I21" s="37">
        <v>64</v>
      </c>
      <c r="J21" s="37">
        <v>0</v>
      </c>
      <c r="K21" s="37">
        <v>20</v>
      </c>
      <c r="L21" s="37">
        <v>10</v>
      </c>
      <c r="M21" s="37">
        <v>0</v>
      </c>
      <c r="N21" s="37">
        <v>0</v>
      </c>
      <c r="O21" s="37">
        <v>10</v>
      </c>
      <c r="P21" s="37">
        <v>0</v>
      </c>
      <c r="Q21" s="32">
        <v>0</v>
      </c>
      <c r="R21" s="32">
        <v>0</v>
      </c>
      <c r="S21" s="32">
        <v>0</v>
      </c>
      <c r="T21" s="32">
        <v>0</v>
      </c>
      <c r="U21" s="33">
        <f t="shared" si="6"/>
        <v>164</v>
      </c>
      <c r="V21" s="33">
        <f t="shared" si="7"/>
        <v>164</v>
      </c>
      <c r="W21" s="33">
        <v>0</v>
      </c>
      <c r="X21" s="24"/>
      <c r="Y21" s="24">
        <v>78900</v>
      </c>
      <c r="Z21" s="24">
        <f t="shared" si="0"/>
        <v>82845</v>
      </c>
      <c r="AA21" s="24">
        <f t="shared" si="1"/>
        <v>13586580</v>
      </c>
      <c r="AB21" s="24">
        <f t="shared" si="2"/>
        <v>13586580</v>
      </c>
      <c r="AC21" s="24">
        <f t="shared" si="3"/>
        <v>0</v>
      </c>
      <c r="AD21" s="24"/>
      <c r="AE21" s="24"/>
      <c r="AF21" s="24"/>
      <c r="AG21" s="24"/>
      <c r="AH21" s="24"/>
      <c r="AI21" s="28"/>
      <c r="AJ21" s="24"/>
      <c r="AK21" s="6"/>
      <c r="AL21" s="6"/>
      <c r="AM21" s="6"/>
      <c r="AN21" s="6"/>
    </row>
    <row r="22" spans="1:40" ht="28.5" hidden="1" customHeight="1" x14ac:dyDescent="0.35">
      <c r="A22" s="29" t="s">
        <v>114</v>
      </c>
      <c r="B22" s="30" t="str">
        <f>'[1]Sz-4'!B1:H1</f>
        <v>Nyitott irattároló szekrény</v>
      </c>
      <c r="C22" s="35" t="s">
        <v>178</v>
      </c>
      <c r="D22" s="37">
        <v>0</v>
      </c>
      <c r="E22" s="37">
        <v>0</v>
      </c>
      <c r="F22" s="37">
        <v>3</v>
      </c>
      <c r="G22" s="37">
        <v>51</v>
      </c>
      <c r="H22" s="37">
        <v>0</v>
      </c>
      <c r="I22" s="37">
        <v>100</v>
      </c>
      <c r="J22" s="37">
        <v>10</v>
      </c>
      <c r="K22" s="37">
        <v>38</v>
      </c>
      <c r="L22" s="37">
        <v>0</v>
      </c>
      <c r="M22" s="37">
        <v>0</v>
      </c>
      <c r="N22" s="37">
        <v>0</v>
      </c>
      <c r="O22" s="37">
        <v>0</v>
      </c>
      <c r="P22" s="37">
        <v>6</v>
      </c>
      <c r="Q22" s="32">
        <v>0</v>
      </c>
      <c r="R22" s="32">
        <v>2</v>
      </c>
      <c r="S22" s="32">
        <v>0</v>
      </c>
      <c r="T22" s="32">
        <v>0</v>
      </c>
      <c r="U22" s="33">
        <f t="shared" si="6"/>
        <v>210</v>
      </c>
      <c r="V22" s="33">
        <f t="shared" si="7"/>
        <v>210</v>
      </c>
      <c r="W22" s="33">
        <v>0</v>
      </c>
      <c r="X22" s="24"/>
      <c r="Y22" s="24">
        <v>31840</v>
      </c>
      <c r="Z22" s="24">
        <f t="shared" si="0"/>
        <v>33432</v>
      </c>
      <c r="AA22" s="24">
        <f t="shared" si="1"/>
        <v>7020720</v>
      </c>
      <c r="AB22" s="24">
        <f t="shared" si="2"/>
        <v>7020720</v>
      </c>
      <c r="AC22" s="24">
        <f t="shared" si="3"/>
        <v>0</v>
      </c>
      <c r="AD22" s="24"/>
      <c r="AE22" s="24"/>
      <c r="AF22" s="24"/>
      <c r="AG22" s="24"/>
      <c r="AH22" s="24"/>
      <c r="AI22" s="28"/>
      <c r="AJ22" s="24"/>
      <c r="AK22" s="6"/>
      <c r="AL22" s="6"/>
      <c r="AM22" s="6"/>
      <c r="AN22" s="6"/>
    </row>
    <row r="23" spans="1:40" ht="28.5" hidden="1" customHeight="1" x14ac:dyDescent="0.35">
      <c r="A23" s="29" t="s">
        <v>19</v>
      </c>
      <c r="B23" s="30" t="str">
        <f>'[1]Sz-5'!B1:H1</f>
        <v>Középmagas, zárható irattároló szekrény</v>
      </c>
      <c r="C23" s="35" t="s">
        <v>179</v>
      </c>
      <c r="D23" s="37">
        <v>0</v>
      </c>
      <c r="E23" s="37">
        <v>0</v>
      </c>
      <c r="F23" s="37">
        <v>0</v>
      </c>
      <c r="G23" s="37">
        <v>11</v>
      </c>
      <c r="H23" s="37">
        <v>10</v>
      </c>
      <c r="I23" s="37">
        <v>17</v>
      </c>
      <c r="J23" s="37">
        <v>16</v>
      </c>
      <c r="K23" s="37">
        <v>9</v>
      </c>
      <c r="L23" s="37">
        <v>4</v>
      </c>
      <c r="M23" s="37">
        <v>0</v>
      </c>
      <c r="N23" s="37">
        <v>0</v>
      </c>
      <c r="O23" s="37">
        <v>4</v>
      </c>
      <c r="P23" s="37">
        <v>0</v>
      </c>
      <c r="Q23" s="32">
        <v>6</v>
      </c>
      <c r="R23" s="32">
        <v>1</v>
      </c>
      <c r="S23" s="32">
        <v>18</v>
      </c>
      <c r="T23" s="32">
        <v>7</v>
      </c>
      <c r="U23" s="33">
        <f t="shared" si="6"/>
        <v>103</v>
      </c>
      <c r="V23" s="33">
        <f t="shared" si="7"/>
        <v>103</v>
      </c>
      <c r="W23" s="33">
        <v>0</v>
      </c>
      <c r="X23" s="24"/>
      <c r="Y23" s="24">
        <v>64900</v>
      </c>
      <c r="Z23" s="24">
        <f t="shared" si="0"/>
        <v>68145</v>
      </c>
      <c r="AA23" s="24">
        <f t="shared" si="1"/>
        <v>7018935</v>
      </c>
      <c r="AB23" s="24">
        <f t="shared" si="2"/>
        <v>7018935</v>
      </c>
      <c r="AC23" s="24">
        <f t="shared" si="3"/>
        <v>0</v>
      </c>
      <c r="AD23" s="24"/>
      <c r="AE23" s="24"/>
      <c r="AF23" s="24"/>
      <c r="AG23" s="24"/>
      <c r="AH23" s="24"/>
      <c r="AI23" s="28"/>
      <c r="AJ23" s="24"/>
      <c r="AK23" s="6"/>
      <c r="AL23" s="6"/>
      <c r="AM23" s="6"/>
      <c r="AN23" s="6"/>
    </row>
    <row r="24" spans="1:40" ht="40.5" hidden="1" customHeight="1" x14ac:dyDescent="0.35">
      <c r="A24" s="29" t="s">
        <v>46</v>
      </c>
      <c r="B24" s="30" t="s">
        <v>227</v>
      </c>
      <c r="C24" s="35" t="s">
        <v>245</v>
      </c>
      <c r="D24" s="37">
        <v>0</v>
      </c>
      <c r="E24" s="37">
        <v>0</v>
      </c>
      <c r="F24" s="37">
        <v>6</v>
      </c>
      <c r="G24" s="37">
        <v>5</v>
      </c>
      <c r="H24" s="37">
        <v>0</v>
      </c>
      <c r="I24" s="37">
        <v>12</v>
      </c>
      <c r="J24" s="37">
        <v>2</v>
      </c>
      <c r="K24" s="37">
        <v>4</v>
      </c>
      <c r="L24" s="37">
        <v>21</v>
      </c>
      <c r="M24" s="37">
        <v>0</v>
      </c>
      <c r="N24" s="37">
        <v>0</v>
      </c>
      <c r="O24" s="37">
        <v>9</v>
      </c>
      <c r="P24" s="37">
        <v>11</v>
      </c>
      <c r="Q24" s="32">
        <v>11</v>
      </c>
      <c r="R24" s="32">
        <v>11</v>
      </c>
      <c r="S24" s="32">
        <v>15</v>
      </c>
      <c r="T24" s="32">
        <v>2</v>
      </c>
      <c r="U24" s="33">
        <f t="shared" si="6"/>
        <v>109</v>
      </c>
      <c r="V24" s="33">
        <f t="shared" si="7"/>
        <v>109</v>
      </c>
      <c r="W24" s="33">
        <v>0</v>
      </c>
      <c r="X24" s="24"/>
      <c r="Y24" s="24">
        <v>54800</v>
      </c>
      <c r="Z24" s="24">
        <f t="shared" si="0"/>
        <v>57540</v>
      </c>
      <c r="AA24" s="24">
        <f t="shared" si="1"/>
        <v>6271860</v>
      </c>
      <c r="AB24" s="24">
        <f t="shared" si="2"/>
        <v>6271860</v>
      </c>
      <c r="AC24" s="24">
        <f t="shared" si="3"/>
        <v>0</v>
      </c>
      <c r="AD24" s="24"/>
      <c r="AE24" s="24"/>
      <c r="AF24" s="24"/>
      <c r="AG24" s="24"/>
      <c r="AH24" s="24"/>
      <c r="AI24" s="28"/>
      <c r="AJ24" s="24"/>
      <c r="AK24" s="6"/>
      <c r="AL24" s="6"/>
      <c r="AM24" s="6"/>
      <c r="AN24" s="6"/>
    </row>
    <row r="25" spans="1:40" ht="28.5" hidden="1" customHeight="1" x14ac:dyDescent="0.35">
      <c r="A25" s="29" t="s">
        <v>47</v>
      </c>
      <c r="B25" s="30" t="s">
        <v>180</v>
      </c>
      <c r="C25" s="35" t="s">
        <v>181</v>
      </c>
      <c r="D25" s="37">
        <v>0</v>
      </c>
      <c r="E25" s="37">
        <v>2</v>
      </c>
      <c r="F25" s="37">
        <v>2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1</v>
      </c>
      <c r="M25" s="37">
        <v>0</v>
      </c>
      <c r="N25" s="37">
        <v>0</v>
      </c>
      <c r="O25" s="37">
        <v>0</v>
      </c>
      <c r="P25" s="37">
        <v>0</v>
      </c>
      <c r="Q25" s="32">
        <v>0</v>
      </c>
      <c r="R25" s="32">
        <v>0</v>
      </c>
      <c r="S25" s="32">
        <v>0</v>
      </c>
      <c r="T25" s="32">
        <v>0</v>
      </c>
      <c r="U25" s="33">
        <f t="shared" si="6"/>
        <v>5</v>
      </c>
      <c r="V25" s="33">
        <f t="shared" si="7"/>
        <v>5</v>
      </c>
      <c r="W25" s="33">
        <v>0</v>
      </c>
      <c r="X25" s="24"/>
      <c r="Y25" s="24">
        <v>198500</v>
      </c>
      <c r="Z25" s="24">
        <f t="shared" si="0"/>
        <v>208425</v>
      </c>
      <c r="AA25" s="24">
        <f t="shared" si="1"/>
        <v>1042125</v>
      </c>
      <c r="AB25" s="24">
        <f t="shared" si="2"/>
        <v>1042125</v>
      </c>
      <c r="AC25" s="24">
        <f t="shared" si="3"/>
        <v>0</v>
      </c>
      <c r="AD25" s="24"/>
      <c r="AE25" s="24"/>
      <c r="AF25" s="24"/>
      <c r="AG25" s="24"/>
      <c r="AH25" s="24"/>
      <c r="AI25" s="28"/>
      <c r="AJ25" s="24"/>
      <c r="AK25" s="6"/>
      <c r="AL25" s="6"/>
      <c r="AM25" s="6"/>
      <c r="AN25" s="6"/>
    </row>
    <row r="26" spans="1:40" ht="28.5" hidden="1" customHeight="1" x14ac:dyDescent="0.35">
      <c r="A26" s="29" t="s">
        <v>98</v>
      </c>
      <c r="B26" s="30" t="s">
        <v>151</v>
      </c>
      <c r="C26" s="35" t="s">
        <v>182</v>
      </c>
      <c r="D26" s="37">
        <v>0</v>
      </c>
      <c r="E26" s="37">
        <v>0</v>
      </c>
      <c r="F26" s="37">
        <v>11</v>
      </c>
      <c r="G26" s="37">
        <v>37</v>
      </c>
      <c r="H26" s="37">
        <v>0</v>
      </c>
      <c r="I26" s="37">
        <v>0</v>
      </c>
      <c r="J26" s="37">
        <v>21</v>
      </c>
      <c r="K26" s="37">
        <v>2</v>
      </c>
      <c r="L26" s="37">
        <v>102</v>
      </c>
      <c r="M26" s="37">
        <v>0</v>
      </c>
      <c r="N26" s="37">
        <v>0</v>
      </c>
      <c r="O26" s="37">
        <v>56</v>
      </c>
      <c r="P26" s="37">
        <v>30</v>
      </c>
      <c r="Q26" s="32">
        <v>47</v>
      </c>
      <c r="R26" s="32">
        <v>33</v>
      </c>
      <c r="S26" s="32">
        <v>14</v>
      </c>
      <c r="T26" s="32">
        <v>46</v>
      </c>
      <c r="U26" s="33">
        <f t="shared" si="6"/>
        <v>399</v>
      </c>
      <c r="V26" s="33">
        <f t="shared" si="7"/>
        <v>399</v>
      </c>
      <c r="W26" s="33">
        <v>0</v>
      </c>
      <c r="X26" s="34"/>
      <c r="Y26" s="24">
        <v>98700</v>
      </c>
      <c r="Z26" s="24">
        <f t="shared" si="0"/>
        <v>103635</v>
      </c>
      <c r="AA26" s="24">
        <f t="shared" si="1"/>
        <v>41350365</v>
      </c>
      <c r="AB26" s="24">
        <f t="shared" si="2"/>
        <v>41350365</v>
      </c>
      <c r="AC26" s="24">
        <f t="shared" si="3"/>
        <v>0</v>
      </c>
      <c r="AD26" s="24"/>
      <c r="AE26" s="24"/>
      <c r="AF26" s="24"/>
      <c r="AG26" s="24"/>
      <c r="AH26" s="24"/>
      <c r="AI26" s="28"/>
      <c r="AJ26" s="24"/>
      <c r="AK26" s="6"/>
      <c r="AL26" s="6"/>
      <c r="AM26" s="6"/>
      <c r="AN26" s="6"/>
    </row>
    <row r="27" spans="1:40" ht="28.5" hidden="1" customHeight="1" x14ac:dyDescent="0.35">
      <c r="A27" s="29" t="s">
        <v>99</v>
      </c>
      <c r="B27" s="30" t="s">
        <v>153</v>
      </c>
      <c r="C27" s="35" t="s">
        <v>182</v>
      </c>
      <c r="D27" s="37">
        <v>0</v>
      </c>
      <c r="E27" s="37">
        <v>0</v>
      </c>
      <c r="F27" s="37">
        <v>10</v>
      </c>
      <c r="G27" s="37">
        <v>16</v>
      </c>
      <c r="H27" s="37">
        <v>0</v>
      </c>
      <c r="I27" s="37">
        <v>0</v>
      </c>
      <c r="J27" s="37">
        <v>31</v>
      </c>
      <c r="K27" s="37">
        <v>2</v>
      </c>
      <c r="L27" s="37">
        <v>99</v>
      </c>
      <c r="M27" s="37">
        <v>0</v>
      </c>
      <c r="N27" s="37">
        <v>0</v>
      </c>
      <c r="O27" s="37">
        <v>57</v>
      </c>
      <c r="P27" s="37">
        <v>51</v>
      </c>
      <c r="Q27" s="32">
        <v>73</v>
      </c>
      <c r="R27" s="32">
        <v>21</v>
      </c>
      <c r="S27" s="32">
        <v>54</v>
      </c>
      <c r="T27" s="32">
        <v>47</v>
      </c>
      <c r="U27" s="33">
        <f t="shared" si="6"/>
        <v>461</v>
      </c>
      <c r="V27" s="33">
        <f t="shared" si="7"/>
        <v>461</v>
      </c>
      <c r="W27" s="33">
        <v>0</v>
      </c>
      <c r="X27" s="24"/>
      <c r="Y27" s="24">
        <v>61400</v>
      </c>
      <c r="Z27" s="24">
        <f t="shared" si="0"/>
        <v>64470</v>
      </c>
      <c r="AA27" s="24">
        <f t="shared" si="1"/>
        <v>29720670</v>
      </c>
      <c r="AB27" s="24">
        <f t="shared" si="2"/>
        <v>29720670</v>
      </c>
      <c r="AC27" s="24">
        <f t="shared" si="3"/>
        <v>0</v>
      </c>
      <c r="AD27" s="24"/>
      <c r="AE27" s="24"/>
      <c r="AF27" s="24"/>
      <c r="AG27" s="24"/>
      <c r="AH27" s="24"/>
      <c r="AI27" s="28"/>
      <c r="AJ27" s="24"/>
      <c r="AK27" s="6"/>
      <c r="AL27" s="6"/>
      <c r="AM27" s="6"/>
      <c r="AN27" s="6"/>
    </row>
    <row r="28" spans="1:40" ht="28.5" hidden="1" customHeight="1" x14ac:dyDescent="0.35">
      <c r="A28" s="36" t="s">
        <v>117</v>
      </c>
      <c r="B28" s="30" t="s">
        <v>154</v>
      </c>
      <c r="C28" s="35" t="s">
        <v>183</v>
      </c>
      <c r="D28" s="37">
        <v>0</v>
      </c>
      <c r="E28" s="37">
        <v>0</v>
      </c>
      <c r="F28" s="37">
        <v>3</v>
      </c>
      <c r="G28" s="37">
        <v>2</v>
      </c>
      <c r="H28" s="37">
        <v>0</v>
      </c>
      <c r="I28" s="37">
        <v>3</v>
      </c>
      <c r="J28" s="37">
        <v>6</v>
      </c>
      <c r="K28" s="37">
        <v>1</v>
      </c>
      <c r="L28" s="37">
        <v>2</v>
      </c>
      <c r="M28" s="37">
        <v>2</v>
      </c>
      <c r="N28" s="37">
        <v>0</v>
      </c>
      <c r="O28" s="37">
        <v>1</v>
      </c>
      <c r="P28" s="37">
        <v>7</v>
      </c>
      <c r="Q28" s="32">
        <v>5</v>
      </c>
      <c r="R28" s="32">
        <v>3</v>
      </c>
      <c r="S28" s="32">
        <v>1</v>
      </c>
      <c r="T28" s="32">
        <v>9</v>
      </c>
      <c r="U28" s="33">
        <f t="shared" si="6"/>
        <v>45</v>
      </c>
      <c r="V28" s="33">
        <f t="shared" si="7"/>
        <v>45</v>
      </c>
      <c r="W28" s="33">
        <v>0</v>
      </c>
      <c r="X28" s="24"/>
      <c r="Y28" s="24">
        <v>96400</v>
      </c>
      <c r="Z28" s="24">
        <f t="shared" si="0"/>
        <v>101220</v>
      </c>
      <c r="AA28" s="24">
        <f t="shared" si="1"/>
        <v>4554900</v>
      </c>
      <c r="AB28" s="24">
        <f t="shared" si="2"/>
        <v>4554900</v>
      </c>
      <c r="AC28" s="24">
        <f t="shared" si="3"/>
        <v>0</v>
      </c>
      <c r="AD28" s="24"/>
      <c r="AE28" s="24"/>
      <c r="AF28" s="24"/>
      <c r="AG28" s="24"/>
      <c r="AH28" s="24"/>
      <c r="AI28" s="28"/>
      <c r="AJ28" s="24"/>
      <c r="AK28" s="6"/>
      <c r="AL28" s="6"/>
      <c r="AM28" s="6"/>
      <c r="AN28" s="6"/>
    </row>
    <row r="29" spans="1:40" ht="28.5" hidden="1" customHeight="1" x14ac:dyDescent="0.35">
      <c r="A29" s="36" t="s">
        <v>118</v>
      </c>
      <c r="B29" s="30" t="s">
        <v>153</v>
      </c>
      <c r="C29" s="35" t="s">
        <v>183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9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23</v>
      </c>
      <c r="Q29" s="32">
        <v>36</v>
      </c>
      <c r="R29" s="32">
        <v>2</v>
      </c>
      <c r="S29" s="32">
        <v>0</v>
      </c>
      <c r="T29" s="32">
        <v>7</v>
      </c>
      <c r="U29" s="33">
        <f t="shared" si="6"/>
        <v>77</v>
      </c>
      <c r="V29" s="33">
        <f t="shared" si="7"/>
        <v>77</v>
      </c>
      <c r="W29" s="33">
        <v>0</v>
      </c>
      <c r="X29" s="24"/>
      <c r="Y29" s="24">
        <v>59870</v>
      </c>
      <c r="Z29" s="24">
        <f t="shared" si="0"/>
        <v>62863.5</v>
      </c>
      <c r="AA29" s="24">
        <f t="shared" si="1"/>
        <v>4840489.5</v>
      </c>
      <c r="AB29" s="24">
        <f t="shared" si="2"/>
        <v>4840489.5</v>
      </c>
      <c r="AC29" s="24">
        <f t="shared" si="3"/>
        <v>0</v>
      </c>
      <c r="AD29" s="24"/>
      <c r="AE29" s="24"/>
      <c r="AF29" s="24"/>
      <c r="AG29" s="24"/>
      <c r="AH29" s="24"/>
      <c r="AI29" s="28"/>
      <c r="AJ29" s="24"/>
      <c r="AK29" s="6"/>
      <c r="AL29" s="6"/>
      <c r="AM29" s="6"/>
      <c r="AN29" s="6"/>
    </row>
    <row r="30" spans="1:40" ht="28.5" hidden="1" customHeight="1" x14ac:dyDescent="0.35">
      <c r="A30" s="36" t="s">
        <v>119</v>
      </c>
      <c r="B30" s="30" t="s">
        <v>155</v>
      </c>
      <c r="C30" s="35" t="s">
        <v>178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2">
        <v>0</v>
      </c>
      <c r="R30" s="32">
        <v>0</v>
      </c>
      <c r="S30" s="32">
        <v>0</v>
      </c>
      <c r="T30" s="32">
        <v>0</v>
      </c>
      <c r="U30" s="33">
        <f t="shared" si="6"/>
        <v>0</v>
      </c>
      <c r="V30" s="33">
        <f t="shared" si="7"/>
        <v>0</v>
      </c>
      <c r="W30" s="33">
        <v>0</v>
      </c>
      <c r="X30" s="24"/>
      <c r="Y30" s="24">
        <v>97500</v>
      </c>
      <c r="Z30" s="24">
        <f t="shared" si="0"/>
        <v>102375</v>
      </c>
      <c r="AA30" s="24">
        <f t="shared" si="1"/>
        <v>0</v>
      </c>
      <c r="AB30" s="24">
        <f t="shared" si="2"/>
        <v>0</v>
      </c>
      <c r="AC30" s="24">
        <f t="shared" si="3"/>
        <v>0</v>
      </c>
      <c r="AD30" s="24"/>
      <c r="AE30" s="24"/>
      <c r="AF30" s="24"/>
      <c r="AG30" s="24"/>
      <c r="AH30" s="24"/>
      <c r="AI30" s="28"/>
      <c r="AJ30" s="24"/>
      <c r="AK30" s="6"/>
      <c r="AL30" s="6"/>
      <c r="AM30" s="6"/>
      <c r="AN30" s="6"/>
    </row>
    <row r="31" spans="1:40" ht="28.5" hidden="1" customHeight="1" x14ac:dyDescent="0.35">
      <c r="A31" s="36" t="s">
        <v>120</v>
      </c>
      <c r="B31" s="30" t="s">
        <v>155</v>
      </c>
      <c r="C31" s="35" t="s">
        <v>183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7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2">
        <v>0</v>
      </c>
      <c r="R31" s="32">
        <v>0</v>
      </c>
      <c r="S31" s="32">
        <v>0</v>
      </c>
      <c r="T31" s="32">
        <v>3</v>
      </c>
      <c r="U31" s="33">
        <f t="shared" si="6"/>
        <v>10</v>
      </c>
      <c r="V31" s="33">
        <f t="shared" si="7"/>
        <v>10</v>
      </c>
      <c r="W31" s="33">
        <v>0</v>
      </c>
      <c r="X31" s="24"/>
      <c r="Y31" s="24">
        <v>105900</v>
      </c>
      <c r="Z31" s="24">
        <f t="shared" si="0"/>
        <v>111195</v>
      </c>
      <c r="AA31" s="24">
        <f t="shared" si="1"/>
        <v>1111950</v>
      </c>
      <c r="AB31" s="24">
        <f t="shared" si="2"/>
        <v>1111950</v>
      </c>
      <c r="AC31" s="24">
        <f t="shared" si="3"/>
        <v>0</v>
      </c>
      <c r="AD31" s="24"/>
      <c r="AE31" s="24"/>
      <c r="AF31" s="24"/>
      <c r="AG31" s="24"/>
      <c r="AH31" s="24"/>
      <c r="AI31" s="28"/>
      <c r="AJ31" s="24"/>
      <c r="AK31" s="6"/>
      <c r="AL31" s="6"/>
      <c r="AM31" s="6"/>
      <c r="AN31" s="6"/>
    </row>
    <row r="32" spans="1:40" ht="28.5" hidden="1" customHeight="1" x14ac:dyDescent="0.35">
      <c r="A32" s="36" t="s">
        <v>121</v>
      </c>
      <c r="B32" s="30" t="s">
        <v>155</v>
      </c>
      <c r="C32" s="35" t="s">
        <v>184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3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2">
        <v>0</v>
      </c>
      <c r="R32" s="32">
        <v>8</v>
      </c>
      <c r="S32" s="32">
        <v>75</v>
      </c>
      <c r="T32" s="32">
        <v>59</v>
      </c>
      <c r="U32" s="33">
        <f t="shared" si="6"/>
        <v>145</v>
      </c>
      <c r="V32" s="33">
        <f t="shared" si="7"/>
        <v>145</v>
      </c>
      <c r="W32" s="33">
        <v>0</v>
      </c>
      <c r="X32" s="34"/>
      <c r="Y32" s="24">
        <v>107900</v>
      </c>
      <c r="Z32" s="24">
        <f t="shared" si="0"/>
        <v>113295</v>
      </c>
      <c r="AA32" s="24">
        <f t="shared" si="1"/>
        <v>16427775</v>
      </c>
      <c r="AB32" s="24">
        <f t="shared" si="2"/>
        <v>16427775</v>
      </c>
      <c r="AC32" s="24">
        <f t="shared" si="3"/>
        <v>0</v>
      </c>
      <c r="AD32" s="24"/>
      <c r="AE32" s="24"/>
      <c r="AF32" s="24"/>
      <c r="AG32" s="24"/>
      <c r="AH32" s="24"/>
      <c r="AI32" s="28"/>
      <c r="AJ32" s="24"/>
      <c r="AK32" s="6"/>
      <c r="AL32" s="6"/>
      <c r="AM32" s="6"/>
      <c r="AN32" s="6"/>
    </row>
    <row r="33" spans="1:40" ht="28.5" hidden="1" customHeight="1" x14ac:dyDescent="0.35">
      <c r="A33" s="36" t="s">
        <v>127</v>
      </c>
      <c r="B33" s="30" t="s">
        <v>156</v>
      </c>
      <c r="C33" s="35" t="s">
        <v>177</v>
      </c>
      <c r="D33" s="37">
        <v>0</v>
      </c>
      <c r="E33" s="37">
        <v>0</v>
      </c>
      <c r="F33" s="37">
        <v>2</v>
      </c>
      <c r="G33" s="37">
        <v>0</v>
      </c>
      <c r="H33" s="37">
        <v>0</v>
      </c>
      <c r="I33" s="37">
        <v>4</v>
      </c>
      <c r="J33" s="37">
        <v>0</v>
      </c>
      <c r="K33" s="37">
        <v>22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2">
        <v>0</v>
      </c>
      <c r="R33" s="32">
        <v>0</v>
      </c>
      <c r="S33" s="32">
        <v>0</v>
      </c>
      <c r="T33" s="32">
        <v>0</v>
      </c>
      <c r="U33" s="33">
        <f t="shared" si="6"/>
        <v>28</v>
      </c>
      <c r="V33" s="33">
        <f t="shared" si="7"/>
        <v>28</v>
      </c>
      <c r="W33" s="33">
        <v>0</v>
      </c>
      <c r="X33" s="24"/>
      <c r="Y33" s="24">
        <v>71400</v>
      </c>
      <c r="Z33" s="24">
        <f t="shared" si="0"/>
        <v>74970</v>
      </c>
      <c r="AA33" s="24">
        <f t="shared" si="1"/>
        <v>2099160</v>
      </c>
      <c r="AB33" s="24">
        <f t="shared" si="2"/>
        <v>2099160</v>
      </c>
      <c r="AC33" s="24">
        <f t="shared" si="3"/>
        <v>0</v>
      </c>
      <c r="AD33" s="24"/>
      <c r="AE33" s="24"/>
      <c r="AF33" s="24"/>
      <c r="AG33" s="24"/>
      <c r="AH33" s="24"/>
      <c r="AI33" s="28"/>
      <c r="AJ33" s="24"/>
      <c r="AK33" s="6"/>
      <c r="AL33" s="6"/>
      <c r="AM33" s="6"/>
      <c r="AN33" s="6"/>
    </row>
    <row r="34" spans="1:40" ht="28.5" hidden="1" customHeight="1" x14ac:dyDescent="0.35">
      <c r="A34" s="36" t="s">
        <v>165</v>
      </c>
      <c r="B34" s="30" t="s">
        <v>166</v>
      </c>
      <c r="C34" s="35" t="s">
        <v>177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42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2">
        <v>0</v>
      </c>
      <c r="R34" s="32">
        <v>0</v>
      </c>
      <c r="S34" s="32">
        <v>0</v>
      </c>
      <c r="T34" s="32">
        <v>0</v>
      </c>
      <c r="U34" s="33">
        <f t="shared" si="6"/>
        <v>42</v>
      </c>
      <c r="V34" s="33">
        <f t="shared" si="7"/>
        <v>42</v>
      </c>
      <c r="W34" s="33">
        <v>0</v>
      </c>
      <c r="X34" s="38"/>
      <c r="Y34" s="38">
        <v>78135</v>
      </c>
      <c r="Z34" s="24">
        <f t="shared" si="0"/>
        <v>82041.75</v>
      </c>
      <c r="AA34" s="24">
        <f t="shared" si="1"/>
        <v>3445753.5</v>
      </c>
      <c r="AB34" s="24">
        <f t="shared" si="2"/>
        <v>3445753.5</v>
      </c>
      <c r="AC34" s="24">
        <f t="shared" si="3"/>
        <v>0</v>
      </c>
      <c r="AD34" s="24"/>
      <c r="AE34" s="24"/>
      <c r="AF34" s="24"/>
      <c r="AG34" s="24"/>
      <c r="AH34" s="24"/>
      <c r="AI34" s="28"/>
      <c r="AJ34" s="24"/>
      <c r="AK34" s="6"/>
      <c r="AL34" s="6"/>
      <c r="AM34" s="6"/>
      <c r="AN34" s="6"/>
    </row>
    <row r="35" spans="1:40" ht="31.5" hidden="1" x14ac:dyDescent="0.35">
      <c r="A35" s="20"/>
      <c r="B35" s="20" t="s">
        <v>20</v>
      </c>
      <c r="C35" s="21"/>
      <c r="D35" s="25" t="s">
        <v>34</v>
      </c>
      <c r="E35" s="25" t="s">
        <v>35</v>
      </c>
      <c r="F35" s="26" t="s">
        <v>2</v>
      </c>
      <c r="G35" s="26" t="s">
        <v>2</v>
      </c>
      <c r="H35" s="26" t="s">
        <v>3</v>
      </c>
      <c r="I35" s="26" t="s">
        <v>3</v>
      </c>
      <c r="J35" s="26" t="s">
        <v>4</v>
      </c>
      <c r="K35" s="26" t="s">
        <v>4</v>
      </c>
      <c r="L35" s="26" t="s">
        <v>5</v>
      </c>
      <c r="M35" s="26" t="s">
        <v>5</v>
      </c>
      <c r="N35" s="26" t="s">
        <v>6</v>
      </c>
      <c r="O35" s="26" t="s">
        <v>6</v>
      </c>
      <c r="P35" s="26" t="s">
        <v>6</v>
      </c>
      <c r="Q35" s="26" t="s">
        <v>7</v>
      </c>
      <c r="R35" s="26" t="s">
        <v>36</v>
      </c>
      <c r="S35" s="26" t="s">
        <v>37</v>
      </c>
      <c r="T35" s="26" t="s">
        <v>38</v>
      </c>
      <c r="U35" s="27"/>
      <c r="V35" s="27"/>
      <c r="W35" s="27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8"/>
      <c r="AJ35" s="24"/>
      <c r="AK35" s="6"/>
      <c r="AL35" s="6"/>
      <c r="AM35" s="6"/>
      <c r="AN35" s="6"/>
    </row>
    <row r="36" spans="1:40" ht="31.5" hidden="1" x14ac:dyDescent="0.35">
      <c r="A36" s="29" t="s">
        <v>50</v>
      </c>
      <c r="B36" s="30" t="str">
        <f>'[1]Ta-1'!B1:H1</f>
        <v>Tárgyalóasztal</v>
      </c>
      <c r="C36" s="35" t="s">
        <v>157</v>
      </c>
      <c r="D36" s="37">
        <v>0</v>
      </c>
      <c r="E36" s="37">
        <v>0</v>
      </c>
      <c r="F36" s="37">
        <v>0</v>
      </c>
      <c r="G36" s="37">
        <v>6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2">
        <v>0</v>
      </c>
      <c r="R36" s="32">
        <v>0</v>
      </c>
      <c r="S36" s="32">
        <v>0</v>
      </c>
      <c r="T36" s="32">
        <v>6</v>
      </c>
      <c r="U36" s="33">
        <f t="shared" ref="U36:U42" si="8">SUM(D36:T36)</f>
        <v>12</v>
      </c>
      <c r="V36" s="33">
        <f t="shared" ref="V36:V42" si="9">U36-W36</f>
        <v>12</v>
      </c>
      <c r="W36" s="33">
        <v>0</v>
      </c>
      <c r="X36" s="34"/>
      <c r="Y36" s="24">
        <v>124500</v>
      </c>
      <c r="Z36" s="24">
        <f t="shared" si="0"/>
        <v>130725</v>
      </c>
      <c r="AA36" s="24">
        <f t="shared" si="1"/>
        <v>1568700</v>
      </c>
      <c r="AB36" s="24">
        <f t="shared" si="2"/>
        <v>1568700</v>
      </c>
      <c r="AC36" s="24">
        <f t="shared" si="3"/>
        <v>0</v>
      </c>
      <c r="AD36" s="24"/>
      <c r="AE36" s="24"/>
      <c r="AF36" s="24"/>
      <c r="AG36" s="24"/>
      <c r="AH36" s="24"/>
      <c r="AI36" s="28"/>
      <c r="AJ36" s="24"/>
      <c r="AK36" s="6"/>
      <c r="AL36" s="6"/>
      <c r="AM36" s="6"/>
      <c r="AN36" s="6"/>
    </row>
    <row r="37" spans="1:40" ht="31.5" hidden="1" x14ac:dyDescent="0.35">
      <c r="A37" s="29" t="s">
        <v>51</v>
      </c>
      <c r="B37" s="30" t="str">
        <f>'[1]Ta-2'!B1:H1</f>
        <v>Tárgyalóasztal</v>
      </c>
      <c r="C37" s="35" t="s">
        <v>185</v>
      </c>
      <c r="D37" s="37">
        <v>0</v>
      </c>
      <c r="E37" s="37">
        <v>0</v>
      </c>
      <c r="F37" s="37">
        <v>0</v>
      </c>
      <c r="G37" s="37">
        <v>1</v>
      </c>
      <c r="H37" s="37">
        <v>0</v>
      </c>
      <c r="I37" s="37">
        <v>3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2">
        <v>2</v>
      </c>
      <c r="R37" s="32">
        <v>0</v>
      </c>
      <c r="S37" s="32">
        <v>1</v>
      </c>
      <c r="T37" s="32">
        <v>0</v>
      </c>
      <c r="U37" s="33">
        <f t="shared" si="8"/>
        <v>7</v>
      </c>
      <c r="V37" s="33">
        <f t="shared" si="9"/>
        <v>7</v>
      </c>
      <c r="W37" s="33">
        <v>0</v>
      </c>
      <c r="X37" s="24"/>
      <c r="Y37" s="24">
        <v>154800</v>
      </c>
      <c r="Z37" s="24">
        <f t="shared" si="0"/>
        <v>162540</v>
      </c>
      <c r="AA37" s="24">
        <f t="shared" si="1"/>
        <v>1137780</v>
      </c>
      <c r="AB37" s="24">
        <f t="shared" si="2"/>
        <v>1137780</v>
      </c>
      <c r="AC37" s="24">
        <f t="shared" si="3"/>
        <v>0</v>
      </c>
      <c r="AD37" s="24"/>
      <c r="AE37" s="24"/>
      <c r="AF37" s="24"/>
      <c r="AG37" s="24"/>
      <c r="AH37" s="24"/>
      <c r="AI37" s="28"/>
      <c r="AJ37" s="24"/>
      <c r="AK37" s="6"/>
      <c r="AL37" s="6"/>
      <c r="AM37" s="6"/>
      <c r="AN37" s="6"/>
    </row>
    <row r="38" spans="1:40" ht="31.5" hidden="1" x14ac:dyDescent="0.35">
      <c r="A38" s="29" t="s">
        <v>21</v>
      </c>
      <c r="B38" s="30" t="str">
        <f>'[1]Ta-3'!B1:H1</f>
        <v>Tárgyalóasztal, kör alakú</v>
      </c>
      <c r="C38" s="35" t="s">
        <v>186</v>
      </c>
      <c r="D38" s="37">
        <v>0</v>
      </c>
      <c r="E38" s="37">
        <v>0</v>
      </c>
      <c r="F38" s="37">
        <v>0</v>
      </c>
      <c r="G38" s="37">
        <v>1</v>
      </c>
      <c r="H38" s="37">
        <v>0</v>
      </c>
      <c r="I38" s="37">
        <v>1</v>
      </c>
      <c r="J38" s="37">
        <v>0</v>
      </c>
      <c r="K38" s="37">
        <v>1</v>
      </c>
      <c r="L38" s="37">
        <v>1</v>
      </c>
      <c r="M38" s="37">
        <v>0</v>
      </c>
      <c r="N38" s="37">
        <v>0</v>
      </c>
      <c r="O38" s="37">
        <v>0</v>
      </c>
      <c r="P38" s="37">
        <v>0</v>
      </c>
      <c r="Q38" s="32">
        <v>0</v>
      </c>
      <c r="R38" s="32">
        <v>0</v>
      </c>
      <c r="S38" s="32">
        <v>0</v>
      </c>
      <c r="T38" s="32">
        <v>0</v>
      </c>
      <c r="U38" s="33">
        <f t="shared" si="8"/>
        <v>4</v>
      </c>
      <c r="V38" s="33">
        <f t="shared" si="9"/>
        <v>4</v>
      </c>
      <c r="W38" s="33">
        <v>0</v>
      </c>
      <c r="X38" s="24"/>
      <c r="Y38" s="24">
        <v>98750</v>
      </c>
      <c r="Z38" s="24">
        <f t="shared" si="0"/>
        <v>103687.5</v>
      </c>
      <c r="AA38" s="24">
        <f t="shared" si="1"/>
        <v>414750</v>
      </c>
      <c r="AB38" s="24">
        <f t="shared" si="2"/>
        <v>414750</v>
      </c>
      <c r="AC38" s="24">
        <f t="shared" si="3"/>
        <v>0</v>
      </c>
      <c r="AD38" s="24"/>
      <c r="AE38" s="24"/>
      <c r="AF38" s="24"/>
      <c r="AG38" s="24"/>
      <c r="AH38" s="24"/>
      <c r="AI38" s="28"/>
      <c r="AJ38" s="24"/>
      <c r="AK38" s="6"/>
      <c r="AL38" s="6"/>
      <c r="AM38" s="6"/>
      <c r="AN38" s="6"/>
    </row>
    <row r="39" spans="1:40" ht="43.5" hidden="1" customHeight="1" x14ac:dyDescent="0.35">
      <c r="A39" s="29" t="s">
        <v>52</v>
      </c>
      <c r="B39" s="30" t="str">
        <f>'[1]Ta-4'!B1:H1</f>
        <v>Tárgyalóasztal</v>
      </c>
      <c r="C39" s="35" t="s">
        <v>187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1</v>
      </c>
      <c r="J39" s="37">
        <v>0</v>
      </c>
      <c r="K39" s="37">
        <v>0</v>
      </c>
      <c r="L39" s="37">
        <v>1</v>
      </c>
      <c r="M39" s="37">
        <v>0</v>
      </c>
      <c r="N39" s="37">
        <v>0</v>
      </c>
      <c r="O39" s="37">
        <v>0</v>
      </c>
      <c r="P39" s="37">
        <v>0</v>
      </c>
      <c r="Q39" s="32">
        <v>0</v>
      </c>
      <c r="R39" s="32">
        <v>0</v>
      </c>
      <c r="S39" s="32">
        <v>0</v>
      </c>
      <c r="T39" s="32">
        <v>0</v>
      </c>
      <c r="U39" s="33">
        <f t="shared" si="8"/>
        <v>2</v>
      </c>
      <c r="V39" s="33">
        <f t="shared" si="9"/>
        <v>2</v>
      </c>
      <c r="W39" s="33">
        <v>0</v>
      </c>
      <c r="X39" s="24"/>
      <c r="Y39" s="24">
        <v>214500</v>
      </c>
      <c r="Z39" s="24">
        <f t="shared" si="0"/>
        <v>225225</v>
      </c>
      <c r="AA39" s="24">
        <f t="shared" si="1"/>
        <v>450450</v>
      </c>
      <c r="AB39" s="24">
        <f t="shared" si="2"/>
        <v>450450</v>
      </c>
      <c r="AC39" s="24">
        <f t="shared" si="3"/>
        <v>0</v>
      </c>
      <c r="AD39" s="24"/>
      <c r="AE39" s="24"/>
      <c r="AF39" s="24"/>
      <c r="AG39" s="24"/>
      <c r="AH39" s="24"/>
      <c r="AI39" s="28"/>
      <c r="AJ39" s="24"/>
      <c r="AK39" s="6"/>
      <c r="AL39" s="6"/>
      <c r="AM39" s="6"/>
      <c r="AN39" s="6"/>
    </row>
    <row r="40" spans="1:40" ht="31.5" hidden="1" x14ac:dyDescent="0.35">
      <c r="A40" s="29" t="s">
        <v>96</v>
      </c>
      <c r="B40" s="30" t="s">
        <v>82</v>
      </c>
      <c r="C40" s="35" t="s">
        <v>188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2">
        <v>0</v>
      </c>
      <c r="R40" s="32">
        <v>0</v>
      </c>
      <c r="S40" s="32">
        <v>1</v>
      </c>
      <c r="T40" s="32">
        <v>6</v>
      </c>
      <c r="U40" s="33">
        <f t="shared" si="8"/>
        <v>7</v>
      </c>
      <c r="V40" s="33">
        <f t="shared" si="9"/>
        <v>7</v>
      </c>
      <c r="W40" s="33">
        <v>0</v>
      </c>
      <c r="X40" s="24"/>
      <c r="Y40" s="24">
        <v>97500</v>
      </c>
      <c r="Z40" s="24">
        <f t="shared" si="0"/>
        <v>102375</v>
      </c>
      <c r="AA40" s="24">
        <f t="shared" si="1"/>
        <v>716625</v>
      </c>
      <c r="AB40" s="24">
        <f t="shared" si="2"/>
        <v>716625</v>
      </c>
      <c r="AC40" s="24">
        <f t="shared" si="3"/>
        <v>0</v>
      </c>
      <c r="AD40" s="24"/>
      <c r="AE40" s="24"/>
      <c r="AF40" s="24"/>
      <c r="AG40" s="24"/>
      <c r="AH40" s="24"/>
      <c r="AI40" s="28"/>
      <c r="AJ40" s="24"/>
      <c r="AK40" s="6"/>
      <c r="AL40" s="6"/>
      <c r="AM40" s="6"/>
      <c r="AN40" s="6"/>
    </row>
    <row r="41" spans="1:40" ht="30" hidden="1" customHeight="1" x14ac:dyDescent="0.35">
      <c r="A41" s="29" t="s">
        <v>53</v>
      </c>
      <c r="B41" s="30" t="str">
        <f>'[1]Ta-7'!B1:H1</f>
        <v>Tárgyalóasztal, kör alakú</v>
      </c>
      <c r="C41" s="35" t="s">
        <v>189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1</v>
      </c>
      <c r="P41" s="37">
        <v>0</v>
      </c>
      <c r="Q41" s="32">
        <v>0</v>
      </c>
      <c r="R41" s="32">
        <v>0</v>
      </c>
      <c r="S41" s="32">
        <v>0</v>
      </c>
      <c r="T41" s="32">
        <v>0</v>
      </c>
      <c r="U41" s="33">
        <f t="shared" si="8"/>
        <v>1</v>
      </c>
      <c r="V41" s="33">
        <f t="shared" si="9"/>
        <v>1</v>
      </c>
      <c r="W41" s="33">
        <v>0</v>
      </c>
      <c r="X41" s="24"/>
      <c r="Y41" s="24">
        <v>134200</v>
      </c>
      <c r="Z41" s="24">
        <f t="shared" si="0"/>
        <v>140910</v>
      </c>
      <c r="AA41" s="24">
        <f t="shared" si="1"/>
        <v>140910</v>
      </c>
      <c r="AB41" s="24">
        <f t="shared" si="2"/>
        <v>140910</v>
      </c>
      <c r="AC41" s="24">
        <f t="shared" si="3"/>
        <v>0</v>
      </c>
      <c r="AD41" s="24"/>
      <c r="AE41" s="24"/>
      <c r="AF41" s="24"/>
      <c r="AG41" s="24"/>
      <c r="AH41" s="24"/>
      <c r="AI41" s="28"/>
      <c r="AJ41" s="24"/>
      <c r="AK41" s="6"/>
      <c r="AL41" s="6"/>
      <c r="AM41" s="6"/>
      <c r="AN41" s="6"/>
    </row>
    <row r="42" spans="1:40" ht="30" hidden="1" customHeight="1" x14ac:dyDescent="0.35">
      <c r="A42" s="29" t="s">
        <v>100</v>
      </c>
      <c r="B42" s="30" t="s">
        <v>82</v>
      </c>
      <c r="C42" s="35" t="s">
        <v>190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2</v>
      </c>
      <c r="M42" s="37">
        <v>0</v>
      </c>
      <c r="N42" s="37">
        <v>0</v>
      </c>
      <c r="O42" s="37">
        <v>0</v>
      </c>
      <c r="P42" s="37">
        <v>0</v>
      </c>
      <c r="Q42" s="32">
        <v>2</v>
      </c>
      <c r="R42" s="32">
        <v>0</v>
      </c>
      <c r="S42" s="32">
        <v>0</v>
      </c>
      <c r="T42" s="32">
        <v>0</v>
      </c>
      <c r="U42" s="33">
        <f t="shared" si="8"/>
        <v>4</v>
      </c>
      <c r="V42" s="33">
        <f t="shared" si="9"/>
        <v>4</v>
      </c>
      <c r="W42" s="33">
        <v>0</v>
      </c>
      <c r="X42" s="24"/>
      <c r="Y42" s="24">
        <v>120200</v>
      </c>
      <c r="Z42" s="24">
        <f t="shared" si="0"/>
        <v>126210</v>
      </c>
      <c r="AA42" s="24">
        <f t="shared" si="1"/>
        <v>504840</v>
      </c>
      <c r="AB42" s="24">
        <f t="shared" si="2"/>
        <v>504840</v>
      </c>
      <c r="AC42" s="24">
        <f t="shared" si="3"/>
        <v>0</v>
      </c>
      <c r="AD42" s="24"/>
      <c r="AE42" s="24"/>
      <c r="AF42" s="24"/>
      <c r="AG42" s="24"/>
      <c r="AH42" s="24"/>
      <c r="AI42" s="28"/>
      <c r="AJ42" s="24"/>
      <c r="AK42" s="6"/>
      <c r="AL42" s="6"/>
      <c r="AM42" s="6"/>
      <c r="AN42" s="6"/>
    </row>
    <row r="43" spans="1:40" ht="31.5" hidden="1" x14ac:dyDescent="0.35">
      <c r="A43" s="20"/>
      <c r="B43" s="20" t="s">
        <v>22</v>
      </c>
      <c r="C43" s="21"/>
      <c r="D43" s="25" t="s">
        <v>34</v>
      </c>
      <c r="E43" s="25" t="s">
        <v>35</v>
      </c>
      <c r="F43" s="26" t="s">
        <v>2</v>
      </c>
      <c r="G43" s="26" t="s">
        <v>2</v>
      </c>
      <c r="H43" s="26" t="s">
        <v>3</v>
      </c>
      <c r="I43" s="26" t="s">
        <v>3</v>
      </c>
      <c r="J43" s="26" t="s">
        <v>4</v>
      </c>
      <c r="K43" s="26" t="s">
        <v>4</v>
      </c>
      <c r="L43" s="26" t="s">
        <v>5</v>
      </c>
      <c r="M43" s="26" t="s">
        <v>5</v>
      </c>
      <c r="N43" s="26" t="s">
        <v>6</v>
      </c>
      <c r="O43" s="26" t="s">
        <v>6</v>
      </c>
      <c r="P43" s="26" t="s">
        <v>6</v>
      </c>
      <c r="Q43" s="26" t="s">
        <v>7</v>
      </c>
      <c r="R43" s="26" t="s">
        <v>36</v>
      </c>
      <c r="S43" s="26" t="s">
        <v>37</v>
      </c>
      <c r="T43" s="26" t="s">
        <v>38</v>
      </c>
      <c r="U43" s="27"/>
      <c r="V43" s="27"/>
      <c r="W43" s="27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8"/>
      <c r="AJ43" s="24"/>
      <c r="AK43" s="6"/>
      <c r="AL43" s="6"/>
      <c r="AM43" s="6"/>
      <c r="AN43" s="6"/>
    </row>
    <row r="44" spans="1:40" ht="25.5" hidden="1" customHeight="1" x14ac:dyDescent="0.35">
      <c r="A44" s="29" t="s">
        <v>39</v>
      </c>
      <c r="B44" s="30" t="str">
        <f>'[1]Bb-3'!B1:H1</f>
        <v>Üvegvitrin</v>
      </c>
      <c r="C44" s="35" t="s">
        <v>191</v>
      </c>
      <c r="D44" s="37">
        <v>0</v>
      </c>
      <c r="E44" s="37">
        <v>0</v>
      </c>
      <c r="F44" s="37">
        <v>0</v>
      </c>
      <c r="G44" s="37">
        <v>0</v>
      </c>
      <c r="H44" s="37">
        <v>2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2">
        <v>0</v>
      </c>
      <c r="R44" s="32">
        <v>0</v>
      </c>
      <c r="S44" s="32">
        <v>0</v>
      </c>
      <c r="T44" s="32">
        <v>0</v>
      </c>
      <c r="U44" s="33">
        <f t="shared" ref="U44:U53" si="10">SUM(D44:T44)</f>
        <v>2</v>
      </c>
      <c r="V44" s="33">
        <f t="shared" ref="V44:V53" si="11">U44-W44</f>
        <v>2</v>
      </c>
      <c r="W44" s="33">
        <v>0</v>
      </c>
      <c r="X44" s="24"/>
      <c r="Y44" s="24">
        <v>5420000</v>
      </c>
      <c r="Z44" s="24">
        <f t="shared" si="0"/>
        <v>5691000</v>
      </c>
      <c r="AA44" s="24">
        <f t="shared" si="1"/>
        <v>11382000</v>
      </c>
      <c r="AB44" s="24">
        <f t="shared" si="2"/>
        <v>11382000</v>
      </c>
      <c r="AC44" s="24">
        <f t="shared" si="3"/>
        <v>0</v>
      </c>
      <c r="AD44" s="24"/>
      <c r="AE44" s="24"/>
      <c r="AF44" s="24"/>
      <c r="AG44" s="24"/>
      <c r="AH44" s="24"/>
      <c r="AI44" s="28"/>
      <c r="AJ44" s="24"/>
      <c r="AK44" s="6"/>
      <c r="AL44" s="6"/>
      <c r="AM44" s="6"/>
      <c r="AN44" s="6"/>
    </row>
    <row r="45" spans="1:40" ht="27" hidden="1" customHeight="1" x14ac:dyDescent="0.35">
      <c r="A45" s="29" t="s">
        <v>40</v>
      </c>
      <c r="B45" s="30" t="s">
        <v>136</v>
      </c>
      <c r="C45" s="35" t="s">
        <v>158</v>
      </c>
      <c r="D45" s="37">
        <v>0</v>
      </c>
      <c r="E45" s="37">
        <v>0</v>
      </c>
      <c r="F45" s="37">
        <v>1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2">
        <v>0</v>
      </c>
      <c r="R45" s="32">
        <v>0</v>
      </c>
      <c r="S45" s="32">
        <v>0</v>
      </c>
      <c r="T45" s="32">
        <v>0</v>
      </c>
      <c r="U45" s="33">
        <f t="shared" si="10"/>
        <v>1</v>
      </c>
      <c r="V45" s="33">
        <f t="shared" si="11"/>
        <v>1</v>
      </c>
      <c r="W45" s="33">
        <v>0</v>
      </c>
      <c r="X45" s="24"/>
      <c r="Y45" s="24">
        <v>314500</v>
      </c>
      <c r="Z45" s="24">
        <f t="shared" si="0"/>
        <v>330225</v>
      </c>
      <c r="AA45" s="24">
        <f t="shared" si="1"/>
        <v>330225</v>
      </c>
      <c r="AB45" s="24">
        <f t="shared" si="2"/>
        <v>330225</v>
      </c>
      <c r="AC45" s="24">
        <f t="shared" si="3"/>
        <v>0</v>
      </c>
      <c r="AD45" s="24"/>
      <c r="AE45" s="24"/>
      <c r="AF45" s="24"/>
      <c r="AG45" s="24"/>
      <c r="AH45" s="24"/>
      <c r="AI45" s="28"/>
      <c r="AJ45" s="24"/>
      <c r="AK45" s="6"/>
      <c r="AL45" s="6"/>
      <c r="AM45" s="6"/>
      <c r="AN45" s="6"/>
    </row>
    <row r="46" spans="1:40" ht="27" hidden="1" customHeight="1" x14ac:dyDescent="0.35">
      <c r="A46" s="29" t="s">
        <v>115</v>
      </c>
      <c r="B46" s="30" t="s">
        <v>116</v>
      </c>
      <c r="C46" s="35" t="s">
        <v>159</v>
      </c>
      <c r="D46" s="37">
        <v>0</v>
      </c>
      <c r="E46" s="37">
        <v>0</v>
      </c>
      <c r="F46" s="37">
        <v>2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2">
        <v>0</v>
      </c>
      <c r="R46" s="32">
        <v>0</v>
      </c>
      <c r="S46" s="32">
        <v>0</v>
      </c>
      <c r="T46" s="32">
        <v>0</v>
      </c>
      <c r="U46" s="33">
        <f t="shared" si="10"/>
        <v>2</v>
      </c>
      <c r="V46" s="33">
        <f t="shared" si="11"/>
        <v>2</v>
      </c>
      <c r="W46" s="33">
        <v>0</v>
      </c>
      <c r="X46" s="24"/>
      <c r="Y46" s="24">
        <v>154000</v>
      </c>
      <c r="Z46" s="24">
        <f t="shared" si="0"/>
        <v>161700</v>
      </c>
      <c r="AA46" s="24">
        <f t="shared" si="1"/>
        <v>323400</v>
      </c>
      <c r="AB46" s="24">
        <f t="shared" si="2"/>
        <v>323400</v>
      </c>
      <c r="AC46" s="24">
        <f t="shared" si="3"/>
        <v>0</v>
      </c>
      <c r="AD46" s="24"/>
      <c r="AE46" s="24"/>
      <c r="AF46" s="24"/>
      <c r="AG46" s="24"/>
      <c r="AH46" s="24"/>
      <c r="AI46" s="28"/>
      <c r="AJ46" s="24"/>
      <c r="AK46" s="6"/>
      <c r="AL46" s="6"/>
      <c r="AM46" s="6"/>
      <c r="AN46" s="6"/>
    </row>
    <row r="47" spans="1:40" ht="27" hidden="1" customHeight="1" x14ac:dyDescent="0.35">
      <c r="A47" s="29" t="s">
        <v>135</v>
      </c>
      <c r="B47" s="30" t="s">
        <v>116</v>
      </c>
      <c r="C47" s="35" t="s">
        <v>160</v>
      </c>
      <c r="D47" s="37">
        <v>0</v>
      </c>
      <c r="E47" s="37">
        <v>0</v>
      </c>
      <c r="F47" s="37">
        <v>1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2">
        <v>0</v>
      </c>
      <c r="R47" s="32">
        <v>0</v>
      </c>
      <c r="S47" s="32">
        <v>0</v>
      </c>
      <c r="T47" s="32">
        <v>0</v>
      </c>
      <c r="U47" s="33">
        <f t="shared" si="10"/>
        <v>1</v>
      </c>
      <c r="V47" s="33">
        <f t="shared" si="11"/>
        <v>1</v>
      </c>
      <c r="W47" s="33">
        <v>0</v>
      </c>
      <c r="X47" s="24"/>
      <c r="Y47" s="24">
        <v>214000</v>
      </c>
      <c r="Z47" s="24">
        <f t="shared" si="0"/>
        <v>224700</v>
      </c>
      <c r="AA47" s="24">
        <f t="shared" si="1"/>
        <v>224700</v>
      </c>
      <c r="AB47" s="24">
        <f t="shared" si="2"/>
        <v>224700</v>
      </c>
      <c r="AC47" s="24">
        <f t="shared" si="3"/>
        <v>0</v>
      </c>
      <c r="AD47" s="24"/>
      <c r="AE47" s="24"/>
      <c r="AF47" s="24"/>
      <c r="AG47" s="24"/>
      <c r="AH47" s="24"/>
      <c r="AI47" s="28"/>
      <c r="AJ47" s="24"/>
      <c r="AK47" s="6"/>
      <c r="AL47" s="6"/>
      <c r="AM47" s="6"/>
      <c r="AN47" s="6"/>
    </row>
    <row r="48" spans="1:40" ht="31.5" hidden="1" x14ac:dyDescent="0.35">
      <c r="A48" s="29" t="s">
        <v>41</v>
      </c>
      <c r="B48" s="30" t="str">
        <f>'[1]Ka-1'!B1:H1</f>
        <v>Könyvtári munkaasztal-pult</v>
      </c>
      <c r="C48" s="35" t="s">
        <v>192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1</v>
      </c>
      <c r="N48" s="37">
        <v>0</v>
      </c>
      <c r="O48" s="37">
        <v>0</v>
      </c>
      <c r="P48" s="37">
        <v>0</v>
      </c>
      <c r="Q48" s="32">
        <v>1</v>
      </c>
      <c r="R48" s="32">
        <v>1</v>
      </c>
      <c r="S48" s="32">
        <v>0</v>
      </c>
      <c r="T48" s="32">
        <v>0</v>
      </c>
      <c r="U48" s="33">
        <f t="shared" si="10"/>
        <v>3</v>
      </c>
      <c r="V48" s="33">
        <f t="shared" si="11"/>
        <v>3</v>
      </c>
      <c r="W48" s="33">
        <v>0</v>
      </c>
      <c r="X48" s="24"/>
      <c r="Y48" s="24">
        <v>1201000</v>
      </c>
      <c r="Z48" s="24">
        <f t="shared" si="0"/>
        <v>1261050</v>
      </c>
      <c r="AA48" s="24">
        <f t="shared" si="1"/>
        <v>3783150</v>
      </c>
      <c r="AB48" s="24">
        <f t="shared" si="2"/>
        <v>3783150</v>
      </c>
      <c r="AC48" s="24">
        <f t="shared" si="3"/>
        <v>0</v>
      </c>
      <c r="AD48" s="24"/>
      <c r="AE48" s="24"/>
      <c r="AF48" s="24"/>
      <c r="AG48" s="24"/>
      <c r="AH48" s="24"/>
      <c r="AI48" s="28"/>
      <c r="AJ48" s="24"/>
      <c r="AK48" s="6"/>
      <c r="AL48" s="6"/>
      <c r="AM48" s="6"/>
      <c r="AN48" s="6"/>
    </row>
    <row r="49" spans="1:40" ht="29.25" hidden="1" customHeight="1" x14ac:dyDescent="0.35">
      <c r="A49" s="29" t="s">
        <v>42</v>
      </c>
      <c r="B49" s="30" t="str">
        <f>'[1]Ka-2'!B1:H1</f>
        <v>Könyvtári munkaasztal-pult</v>
      </c>
      <c r="C49" s="35" t="s">
        <v>193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1</v>
      </c>
      <c r="Q49" s="32">
        <v>0</v>
      </c>
      <c r="R49" s="32">
        <v>0</v>
      </c>
      <c r="S49" s="32">
        <v>0</v>
      </c>
      <c r="T49" s="32">
        <v>0</v>
      </c>
      <c r="U49" s="33">
        <f t="shared" si="10"/>
        <v>1</v>
      </c>
      <c r="V49" s="33">
        <f t="shared" si="11"/>
        <v>1</v>
      </c>
      <c r="W49" s="33">
        <v>0</v>
      </c>
      <c r="X49" s="24"/>
      <c r="Y49" s="24">
        <v>3450000</v>
      </c>
      <c r="Z49" s="24">
        <f t="shared" si="0"/>
        <v>3622500</v>
      </c>
      <c r="AA49" s="24">
        <f t="shared" si="1"/>
        <v>3622500</v>
      </c>
      <c r="AB49" s="24">
        <f t="shared" si="2"/>
        <v>3622500</v>
      </c>
      <c r="AC49" s="24">
        <f t="shared" si="3"/>
        <v>0</v>
      </c>
      <c r="AD49" s="24"/>
      <c r="AE49" s="24"/>
      <c r="AF49" s="24"/>
      <c r="AG49" s="24"/>
      <c r="AH49" s="24"/>
      <c r="AI49" s="28"/>
      <c r="AJ49" s="24"/>
      <c r="AK49" s="6"/>
      <c r="AL49" s="6"/>
      <c r="AM49" s="6"/>
      <c r="AN49" s="6"/>
    </row>
    <row r="50" spans="1:40" ht="31.5" hidden="1" x14ac:dyDescent="0.35">
      <c r="A50" s="29" t="s">
        <v>43</v>
      </c>
      <c r="B50" s="30" t="str">
        <f>'[1]Ka-3'!B1:H1</f>
        <v>Könyvtári olvasóasztal</v>
      </c>
      <c r="C50" s="35" t="s">
        <v>194</v>
      </c>
      <c r="D50" s="37">
        <v>0</v>
      </c>
      <c r="E50" s="37">
        <v>0</v>
      </c>
      <c r="F50" s="37">
        <v>39</v>
      </c>
      <c r="G50" s="37">
        <v>0</v>
      </c>
      <c r="H50" s="37">
        <v>0</v>
      </c>
      <c r="I50" s="37">
        <v>0</v>
      </c>
      <c r="J50" s="37">
        <v>0</v>
      </c>
      <c r="K50" s="37">
        <v>3</v>
      </c>
      <c r="L50" s="37">
        <v>8</v>
      </c>
      <c r="M50" s="37">
        <v>20</v>
      </c>
      <c r="N50" s="37">
        <v>0</v>
      </c>
      <c r="O50" s="37">
        <v>0</v>
      </c>
      <c r="P50" s="37">
        <v>0</v>
      </c>
      <c r="Q50" s="32">
        <v>9</v>
      </c>
      <c r="R50" s="32">
        <v>1</v>
      </c>
      <c r="S50" s="32">
        <v>0</v>
      </c>
      <c r="T50" s="32">
        <v>0</v>
      </c>
      <c r="U50" s="33">
        <f t="shared" si="10"/>
        <v>80</v>
      </c>
      <c r="V50" s="33">
        <f t="shared" si="11"/>
        <v>80</v>
      </c>
      <c r="W50" s="33">
        <v>0</v>
      </c>
      <c r="X50" s="24"/>
      <c r="Y50" s="24">
        <v>39800</v>
      </c>
      <c r="Z50" s="24">
        <f t="shared" si="0"/>
        <v>41790</v>
      </c>
      <c r="AA50" s="24">
        <f t="shared" si="1"/>
        <v>3343200</v>
      </c>
      <c r="AB50" s="24">
        <f t="shared" si="2"/>
        <v>3343200</v>
      </c>
      <c r="AC50" s="24">
        <f t="shared" si="3"/>
        <v>0</v>
      </c>
      <c r="AD50" s="24"/>
      <c r="AE50" s="24"/>
      <c r="AF50" s="24"/>
      <c r="AG50" s="24"/>
      <c r="AH50" s="24"/>
      <c r="AI50" s="28"/>
      <c r="AJ50" s="24"/>
      <c r="AK50" s="6"/>
      <c r="AL50" s="6"/>
      <c r="AM50" s="6"/>
      <c r="AN50" s="6"/>
    </row>
    <row r="51" spans="1:40" ht="31.5" hidden="1" x14ac:dyDescent="0.35">
      <c r="A51" s="29" t="s">
        <v>44</v>
      </c>
      <c r="B51" s="30" t="str">
        <f>'[1]Ka-4'!B1:H1</f>
        <v>Könyvtári munkaasztal-pult</v>
      </c>
      <c r="C51" s="35" t="s">
        <v>195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1</v>
      </c>
      <c r="M51" s="37">
        <v>0</v>
      </c>
      <c r="N51" s="37">
        <v>0</v>
      </c>
      <c r="O51" s="37">
        <v>0</v>
      </c>
      <c r="P51" s="37">
        <v>0</v>
      </c>
      <c r="Q51" s="32">
        <v>0</v>
      </c>
      <c r="R51" s="32">
        <v>0</v>
      </c>
      <c r="S51" s="32">
        <v>0</v>
      </c>
      <c r="T51" s="32">
        <v>0</v>
      </c>
      <c r="U51" s="33">
        <f t="shared" si="10"/>
        <v>1</v>
      </c>
      <c r="V51" s="33">
        <f t="shared" si="11"/>
        <v>1</v>
      </c>
      <c r="W51" s="33">
        <v>0</v>
      </c>
      <c r="X51" s="24"/>
      <c r="Y51" s="24">
        <v>654000</v>
      </c>
      <c r="Z51" s="24">
        <f t="shared" si="0"/>
        <v>686700</v>
      </c>
      <c r="AA51" s="24">
        <f t="shared" si="1"/>
        <v>686700</v>
      </c>
      <c r="AB51" s="24">
        <f t="shared" si="2"/>
        <v>686700</v>
      </c>
      <c r="AC51" s="24">
        <f t="shared" si="3"/>
        <v>0</v>
      </c>
      <c r="AD51" s="24"/>
      <c r="AE51" s="24"/>
      <c r="AF51" s="24"/>
      <c r="AG51" s="24"/>
      <c r="AH51" s="24"/>
      <c r="AI51" s="28"/>
      <c r="AJ51" s="24"/>
      <c r="AK51" s="6"/>
      <c r="AL51" s="6"/>
      <c r="AM51" s="6"/>
      <c r="AN51" s="6"/>
    </row>
    <row r="52" spans="1:40" ht="31.5" hidden="1" x14ac:dyDescent="0.35">
      <c r="A52" s="29" t="s">
        <v>91</v>
      </c>
      <c r="B52" s="30" t="str">
        <f>'[1]Ka-5'!B1:H1</f>
        <v>Könyvtári dokumentáló asztal</v>
      </c>
      <c r="C52" s="35" t="s">
        <v>196</v>
      </c>
      <c r="D52" s="37">
        <v>0</v>
      </c>
      <c r="E52" s="37">
        <v>2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2">
        <v>0</v>
      </c>
      <c r="R52" s="32">
        <v>0</v>
      </c>
      <c r="S52" s="32">
        <v>0</v>
      </c>
      <c r="T52" s="32">
        <v>0</v>
      </c>
      <c r="U52" s="33">
        <f t="shared" si="10"/>
        <v>2</v>
      </c>
      <c r="V52" s="33">
        <f t="shared" si="11"/>
        <v>2</v>
      </c>
      <c r="W52" s="33">
        <v>0</v>
      </c>
      <c r="X52" s="24"/>
      <c r="Y52" s="24">
        <v>1154020</v>
      </c>
      <c r="Z52" s="24">
        <f t="shared" si="0"/>
        <v>1211721</v>
      </c>
      <c r="AA52" s="24">
        <f t="shared" si="1"/>
        <v>2423442</v>
      </c>
      <c r="AB52" s="24">
        <f t="shared" si="2"/>
        <v>2423442</v>
      </c>
      <c r="AC52" s="24">
        <f t="shared" si="3"/>
        <v>0</v>
      </c>
      <c r="AD52" s="24"/>
      <c r="AE52" s="24"/>
      <c r="AF52" s="24"/>
      <c r="AG52" s="24"/>
      <c r="AH52" s="24"/>
      <c r="AI52" s="28"/>
      <c r="AJ52" s="24"/>
      <c r="AK52" s="6"/>
      <c r="AL52" s="6"/>
      <c r="AM52" s="6"/>
      <c r="AN52" s="6"/>
    </row>
    <row r="53" spans="1:40" ht="25.5" hidden="1" customHeight="1" x14ac:dyDescent="0.35">
      <c r="A53" s="29" t="s">
        <v>102</v>
      </c>
      <c r="B53" s="30" t="s">
        <v>103</v>
      </c>
      <c r="C53" s="35" t="s">
        <v>246</v>
      </c>
      <c r="D53" s="37">
        <v>0</v>
      </c>
      <c r="E53" s="37">
        <v>0</v>
      </c>
      <c r="F53" s="37">
        <v>1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2">
        <v>0</v>
      </c>
      <c r="R53" s="32">
        <v>0</v>
      </c>
      <c r="S53" s="32">
        <v>0</v>
      </c>
      <c r="T53" s="32">
        <v>0</v>
      </c>
      <c r="U53" s="33">
        <f t="shared" si="10"/>
        <v>1</v>
      </c>
      <c r="V53" s="33">
        <f t="shared" si="11"/>
        <v>1</v>
      </c>
      <c r="W53" s="33">
        <v>0</v>
      </c>
      <c r="X53" s="24"/>
      <c r="Y53" s="24">
        <v>98750</v>
      </c>
      <c r="Z53" s="24">
        <f t="shared" si="0"/>
        <v>103687.5</v>
      </c>
      <c r="AA53" s="24">
        <f t="shared" si="1"/>
        <v>103687.5</v>
      </c>
      <c r="AB53" s="24">
        <f t="shared" si="2"/>
        <v>103687.5</v>
      </c>
      <c r="AC53" s="24">
        <f t="shared" si="3"/>
        <v>0</v>
      </c>
      <c r="AD53" s="24"/>
      <c r="AE53" s="24"/>
      <c r="AF53" s="24"/>
      <c r="AG53" s="24"/>
      <c r="AH53" s="24"/>
      <c r="AI53" s="28"/>
      <c r="AJ53" s="24"/>
      <c r="AK53" s="6"/>
      <c r="AL53" s="6"/>
      <c r="AM53" s="6"/>
      <c r="AN53" s="6"/>
    </row>
    <row r="54" spans="1:40" ht="21" hidden="1" customHeight="1" x14ac:dyDescent="0.35">
      <c r="A54" s="20"/>
      <c r="B54" s="20" t="s">
        <v>23</v>
      </c>
      <c r="C54" s="21"/>
      <c r="D54" s="25" t="s">
        <v>34</v>
      </c>
      <c r="E54" s="25" t="s">
        <v>35</v>
      </c>
      <c r="F54" s="26" t="s">
        <v>2</v>
      </c>
      <c r="G54" s="26" t="s">
        <v>2</v>
      </c>
      <c r="H54" s="26" t="s">
        <v>3</v>
      </c>
      <c r="I54" s="26" t="s">
        <v>3</v>
      </c>
      <c r="J54" s="26" t="s">
        <v>4</v>
      </c>
      <c r="K54" s="26" t="s">
        <v>4</v>
      </c>
      <c r="L54" s="26" t="s">
        <v>5</v>
      </c>
      <c r="M54" s="26" t="s">
        <v>5</v>
      </c>
      <c r="N54" s="26" t="s">
        <v>6</v>
      </c>
      <c r="O54" s="26" t="s">
        <v>6</v>
      </c>
      <c r="P54" s="26" t="s">
        <v>6</v>
      </c>
      <c r="Q54" s="26" t="s">
        <v>7</v>
      </c>
      <c r="R54" s="26" t="s">
        <v>36</v>
      </c>
      <c r="S54" s="26" t="s">
        <v>37</v>
      </c>
      <c r="T54" s="26" t="s">
        <v>38</v>
      </c>
      <c r="U54" s="27"/>
      <c r="V54" s="27"/>
      <c r="W54" s="27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8"/>
      <c r="AJ54" s="24"/>
      <c r="AK54" s="6"/>
      <c r="AL54" s="6"/>
      <c r="AM54" s="6"/>
      <c r="AN54" s="6"/>
    </row>
    <row r="55" spans="1:40" ht="34.5" hidden="1" customHeight="1" x14ac:dyDescent="0.35">
      <c r="A55" s="29" t="s">
        <v>24</v>
      </c>
      <c r="B55" s="30" t="str">
        <f>'[1]VMa-1'!B1:H1</f>
        <v>Vezetői munkaasztal + konténer</v>
      </c>
      <c r="C55" s="35" t="s">
        <v>247</v>
      </c>
      <c r="D55" s="37">
        <v>0</v>
      </c>
      <c r="E55" s="37">
        <v>0</v>
      </c>
      <c r="F55" s="37">
        <v>0</v>
      </c>
      <c r="G55" s="37">
        <v>2</v>
      </c>
      <c r="H55" s="37">
        <v>0</v>
      </c>
      <c r="I55" s="37">
        <v>3</v>
      </c>
      <c r="J55" s="37">
        <v>0</v>
      </c>
      <c r="K55" s="37">
        <v>1</v>
      </c>
      <c r="L55" s="37">
        <v>3</v>
      </c>
      <c r="M55" s="37">
        <v>0</v>
      </c>
      <c r="N55" s="37">
        <v>0</v>
      </c>
      <c r="O55" s="37">
        <v>3</v>
      </c>
      <c r="P55" s="37">
        <v>0</v>
      </c>
      <c r="Q55" s="32">
        <f>1-1</f>
        <v>0</v>
      </c>
      <c r="R55" s="32">
        <v>0</v>
      </c>
      <c r="S55" s="32">
        <v>1</v>
      </c>
      <c r="T55" s="32">
        <v>0</v>
      </c>
      <c r="U55" s="33">
        <f>SUM(D55:T55)</f>
        <v>13</v>
      </c>
      <c r="V55" s="33">
        <f t="shared" ref="V55:V64" si="12">U55-W55</f>
        <v>13</v>
      </c>
      <c r="W55" s="33">
        <v>0</v>
      </c>
      <c r="X55" s="24"/>
      <c r="Y55" s="24">
        <v>387500</v>
      </c>
      <c r="Z55" s="24">
        <f t="shared" si="0"/>
        <v>406875</v>
      </c>
      <c r="AA55" s="24">
        <f t="shared" si="1"/>
        <v>5289375</v>
      </c>
      <c r="AB55" s="24">
        <f t="shared" si="2"/>
        <v>5289375</v>
      </c>
      <c r="AC55" s="24">
        <f t="shared" si="3"/>
        <v>0</v>
      </c>
      <c r="AD55" s="24"/>
      <c r="AE55" s="24"/>
      <c r="AF55" s="24"/>
      <c r="AG55" s="24"/>
      <c r="AH55" s="24"/>
      <c r="AI55" s="28"/>
      <c r="AJ55" s="24"/>
      <c r="AK55" s="6"/>
      <c r="AL55" s="6"/>
      <c r="AM55" s="6"/>
      <c r="AN55" s="6"/>
    </row>
    <row r="56" spans="1:40" ht="33" hidden="1" customHeight="1" x14ac:dyDescent="0.35">
      <c r="A56" s="29" t="s">
        <v>113</v>
      </c>
      <c r="B56" s="30" t="s">
        <v>90</v>
      </c>
      <c r="C56" s="35" t="s">
        <v>247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1</v>
      </c>
      <c r="J56" s="37">
        <v>0</v>
      </c>
      <c r="K56" s="37">
        <v>0</v>
      </c>
      <c r="L56" s="37">
        <v>2</v>
      </c>
      <c r="M56" s="37">
        <v>0</v>
      </c>
      <c r="N56" s="37">
        <v>0</v>
      </c>
      <c r="O56" s="37">
        <v>0</v>
      </c>
      <c r="P56" s="37">
        <v>0</v>
      </c>
      <c r="Q56" s="32">
        <v>0</v>
      </c>
      <c r="R56" s="32">
        <v>0</v>
      </c>
      <c r="S56" s="32">
        <v>1</v>
      </c>
      <c r="T56" s="32">
        <v>0</v>
      </c>
      <c r="U56" s="33">
        <f>SUM(D56:T56)</f>
        <v>4</v>
      </c>
      <c r="V56" s="33">
        <f t="shared" si="12"/>
        <v>4</v>
      </c>
      <c r="W56" s="33">
        <v>0</v>
      </c>
      <c r="X56" s="24"/>
      <c r="Y56" s="24">
        <v>387500</v>
      </c>
      <c r="Z56" s="24">
        <f t="shared" si="0"/>
        <v>406875</v>
      </c>
      <c r="AA56" s="24">
        <f t="shared" si="1"/>
        <v>1627500</v>
      </c>
      <c r="AB56" s="24">
        <f t="shared" si="2"/>
        <v>1627500</v>
      </c>
      <c r="AC56" s="24">
        <f t="shared" si="3"/>
        <v>0</v>
      </c>
      <c r="AD56" s="24"/>
      <c r="AE56" s="24"/>
      <c r="AF56" s="24"/>
      <c r="AG56" s="24"/>
      <c r="AH56" s="24"/>
      <c r="AI56" s="28"/>
      <c r="AJ56" s="24"/>
      <c r="AK56" s="6"/>
      <c r="AL56" s="6"/>
      <c r="AM56" s="6"/>
      <c r="AN56" s="6"/>
    </row>
    <row r="57" spans="1:40" ht="26.25" hidden="1" customHeight="1" x14ac:dyDescent="0.35">
      <c r="A57" s="29" t="s">
        <v>85</v>
      </c>
      <c r="B57" s="30" t="str">
        <f>'[1]VSz-1'!B1:H1</f>
        <v>Vezetői alacsony szekrény</v>
      </c>
      <c r="C57" s="35" t="s">
        <v>197</v>
      </c>
      <c r="D57" s="37">
        <v>0</v>
      </c>
      <c r="E57" s="37">
        <v>0</v>
      </c>
      <c r="F57" s="37">
        <v>0</v>
      </c>
      <c r="G57" s="37">
        <v>2</v>
      </c>
      <c r="H57" s="37">
        <v>0</v>
      </c>
      <c r="I57" s="37">
        <v>3</v>
      </c>
      <c r="J57" s="37">
        <v>0</v>
      </c>
      <c r="K57" s="37">
        <v>1</v>
      </c>
      <c r="L57" s="37">
        <v>0</v>
      </c>
      <c r="M57" s="37">
        <v>0</v>
      </c>
      <c r="N57" s="37">
        <v>0</v>
      </c>
      <c r="O57" s="37">
        <v>1</v>
      </c>
      <c r="P57" s="37">
        <v>0</v>
      </c>
      <c r="Q57" s="32">
        <v>0</v>
      </c>
      <c r="R57" s="32">
        <v>0</v>
      </c>
      <c r="S57" s="32">
        <v>1</v>
      </c>
      <c r="T57" s="32">
        <v>0</v>
      </c>
      <c r="U57" s="33">
        <f>SUM(D57:T57)</f>
        <v>8</v>
      </c>
      <c r="V57" s="33">
        <f t="shared" si="12"/>
        <v>8</v>
      </c>
      <c r="W57" s="33">
        <v>0</v>
      </c>
      <c r="X57" s="24"/>
      <c r="Y57" s="24">
        <v>189500</v>
      </c>
      <c r="Z57" s="24">
        <f t="shared" si="0"/>
        <v>198975</v>
      </c>
      <c r="AA57" s="24">
        <f t="shared" si="1"/>
        <v>1591800</v>
      </c>
      <c r="AB57" s="24">
        <f t="shared" si="2"/>
        <v>1591800</v>
      </c>
      <c r="AC57" s="24">
        <f t="shared" si="3"/>
        <v>0</v>
      </c>
      <c r="AD57" s="24"/>
      <c r="AE57" s="24"/>
      <c r="AF57" s="24"/>
      <c r="AG57" s="24"/>
      <c r="AH57" s="24"/>
      <c r="AI57" s="28"/>
      <c r="AJ57" s="24"/>
      <c r="AK57" s="6"/>
      <c r="AL57" s="6"/>
      <c r="AM57" s="6"/>
      <c r="AN57" s="6"/>
    </row>
    <row r="58" spans="1:40" ht="29.25" hidden="1" customHeight="1" x14ac:dyDescent="0.35">
      <c r="A58" s="29" t="s">
        <v>86</v>
      </c>
      <c r="B58" s="30" t="str">
        <f>'[1]VSz-2'!B1:H1</f>
        <v>Vezetői magas szekrénysor</v>
      </c>
      <c r="C58" s="35" t="s">
        <v>198</v>
      </c>
      <c r="D58" s="37">
        <v>0</v>
      </c>
      <c r="E58" s="37">
        <v>0</v>
      </c>
      <c r="F58" s="37">
        <v>0</v>
      </c>
      <c r="G58" s="37">
        <v>2</v>
      </c>
      <c r="H58" s="37">
        <v>0</v>
      </c>
      <c r="I58" s="37">
        <v>4</v>
      </c>
      <c r="J58" s="37">
        <v>0</v>
      </c>
      <c r="K58" s="37">
        <v>1</v>
      </c>
      <c r="L58" s="37">
        <v>3</v>
      </c>
      <c r="M58" s="37">
        <v>0</v>
      </c>
      <c r="N58" s="37">
        <v>0</v>
      </c>
      <c r="O58" s="37">
        <v>0</v>
      </c>
      <c r="P58" s="37">
        <v>0</v>
      </c>
      <c r="Q58" s="32">
        <v>0</v>
      </c>
      <c r="R58" s="32">
        <v>0</v>
      </c>
      <c r="S58" s="32">
        <v>1</v>
      </c>
      <c r="T58" s="32">
        <f>T55</f>
        <v>0</v>
      </c>
      <c r="U58" s="33">
        <f t="shared" ref="U58:U63" si="13">SUM(D58:T58)</f>
        <v>11</v>
      </c>
      <c r="V58" s="33">
        <f t="shared" si="12"/>
        <v>11</v>
      </c>
      <c r="W58" s="33">
        <v>0</v>
      </c>
      <c r="X58" s="24"/>
      <c r="Y58" s="24">
        <v>429800</v>
      </c>
      <c r="Z58" s="24">
        <f t="shared" si="0"/>
        <v>451290</v>
      </c>
      <c r="AA58" s="24">
        <f t="shared" si="1"/>
        <v>4964190</v>
      </c>
      <c r="AB58" s="24">
        <f t="shared" si="2"/>
        <v>4964190</v>
      </c>
      <c r="AC58" s="24">
        <f t="shared" si="3"/>
        <v>0</v>
      </c>
      <c r="AD58" s="24"/>
      <c r="AE58" s="24"/>
      <c r="AF58" s="24"/>
      <c r="AG58" s="24"/>
      <c r="AH58" s="24"/>
      <c r="AI58" s="28"/>
      <c r="AJ58" s="24"/>
      <c r="AK58" s="6"/>
      <c r="AL58" s="6"/>
      <c r="AM58" s="6"/>
      <c r="AN58" s="6"/>
    </row>
    <row r="59" spans="1:40" ht="29.25" hidden="1" customHeight="1" x14ac:dyDescent="0.35">
      <c r="A59" s="29" t="s">
        <v>112</v>
      </c>
      <c r="B59" s="30" t="s">
        <v>137</v>
      </c>
      <c r="C59" s="35" t="s">
        <v>199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32">
        <v>0</v>
      </c>
      <c r="R59" s="32">
        <v>0</v>
      </c>
      <c r="S59" s="32">
        <v>4</v>
      </c>
      <c r="T59" s="32">
        <f t="shared" ref="T59" si="14">T57</f>
        <v>0</v>
      </c>
      <c r="U59" s="33">
        <f t="shared" si="13"/>
        <v>4</v>
      </c>
      <c r="V59" s="33">
        <f t="shared" si="12"/>
        <v>4</v>
      </c>
      <c r="W59" s="33">
        <v>0</v>
      </c>
      <c r="X59" s="24"/>
      <c r="Y59" s="24">
        <v>112000</v>
      </c>
      <c r="Z59" s="24">
        <f t="shared" si="0"/>
        <v>117600</v>
      </c>
      <c r="AA59" s="24">
        <f t="shared" si="1"/>
        <v>470400</v>
      </c>
      <c r="AB59" s="24">
        <f t="shared" si="2"/>
        <v>470400</v>
      </c>
      <c r="AC59" s="24">
        <f t="shared" si="3"/>
        <v>0</v>
      </c>
      <c r="AD59" s="24"/>
      <c r="AE59" s="24"/>
      <c r="AF59" s="24"/>
      <c r="AG59" s="24"/>
      <c r="AH59" s="24"/>
      <c r="AI59" s="28"/>
      <c r="AJ59" s="24"/>
      <c r="AK59" s="6"/>
      <c r="AL59" s="6"/>
      <c r="AM59" s="6"/>
      <c r="AN59" s="6"/>
    </row>
    <row r="60" spans="1:40" ht="29.25" hidden="1" customHeight="1" x14ac:dyDescent="0.35">
      <c r="A60" s="29" t="s">
        <v>128</v>
      </c>
      <c r="B60" s="30" t="s">
        <v>129</v>
      </c>
      <c r="C60" s="35" t="s">
        <v>198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1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2">
        <v>0</v>
      </c>
      <c r="R60" s="32">
        <v>0</v>
      </c>
      <c r="S60" s="32">
        <v>0</v>
      </c>
      <c r="T60" s="32">
        <v>0</v>
      </c>
      <c r="U60" s="33">
        <f t="shared" si="13"/>
        <v>1</v>
      </c>
      <c r="V60" s="33">
        <f t="shared" si="12"/>
        <v>1</v>
      </c>
      <c r="W60" s="33">
        <v>0</v>
      </c>
      <c r="X60" s="24"/>
      <c r="Y60" s="24">
        <v>285400</v>
      </c>
      <c r="Z60" s="24">
        <f t="shared" si="0"/>
        <v>299670</v>
      </c>
      <c r="AA60" s="24">
        <f t="shared" si="1"/>
        <v>299670</v>
      </c>
      <c r="AB60" s="24">
        <f t="shared" si="2"/>
        <v>299670</v>
      </c>
      <c r="AC60" s="24">
        <f t="shared" si="3"/>
        <v>0</v>
      </c>
      <c r="AD60" s="24"/>
      <c r="AE60" s="24"/>
      <c r="AF60" s="24"/>
      <c r="AG60" s="24"/>
      <c r="AH60" s="24"/>
      <c r="AI60" s="28"/>
      <c r="AJ60" s="24"/>
      <c r="AK60" s="6"/>
      <c r="AL60" s="6"/>
      <c r="AM60" s="6"/>
      <c r="AN60" s="6"/>
    </row>
    <row r="61" spans="1:40" ht="29.25" hidden="1" customHeight="1" x14ac:dyDescent="0.35">
      <c r="A61" s="29" t="s">
        <v>130</v>
      </c>
      <c r="B61" s="30" t="s">
        <v>138</v>
      </c>
      <c r="C61" s="35" t="s">
        <v>200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3</v>
      </c>
      <c r="M61" s="37">
        <v>0</v>
      </c>
      <c r="N61" s="37">
        <v>0</v>
      </c>
      <c r="O61" s="37">
        <v>0</v>
      </c>
      <c r="P61" s="37">
        <v>0</v>
      </c>
      <c r="Q61" s="32">
        <v>0</v>
      </c>
      <c r="R61" s="32">
        <v>0</v>
      </c>
      <c r="S61" s="32">
        <v>0</v>
      </c>
      <c r="T61" s="32">
        <v>0</v>
      </c>
      <c r="U61" s="33">
        <f t="shared" si="13"/>
        <v>3</v>
      </c>
      <c r="V61" s="33">
        <f t="shared" si="12"/>
        <v>3</v>
      </c>
      <c r="W61" s="33">
        <v>0</v>
      </c>
      <c r="X61" s="24"/>
      <c r="Y61" s="24">
        <v>94500</v>
      </c>
      <c r="Z61" s="24">
        <f t="shared" si="0"/>
        <v>99225</v>
      </c>
      <c r="AA61" s="24">
        <f t="shared" si="1"/>
        <v>297675</v>
      </c>
      <c r="AB61" s="24">
        <f t="shared" si="2"/>
        <v>297675</v>
      </c>
      <c r="AC61" s="24">
        <f t="shared" si="3"/>
        <v>0</v>
      </c>
      <c r="AD61" s="24"/>
      <c r="AE61" s="24"/>
      <c r="AF61" s="24"/>
      <c r="AG61" s="24"/>
      <c r="AH61" s="24"/>
      <c r="AI61" s="28"/>
      <c r="AJ61" s="24"/>
      <c r="AK61" s="6"/>
      <c r="AL61" s="6"/>
      <c r="AM61" s="6"/>
      <c r="AN61" s="6"/>
    </row>
    <row r="62" spans="1:40" ht="31.5" hidden="1" x14ac:dyDescent="0.35">
      <c r="A62" s="29" t="s">
        <v>87</v>
      </c>
      <c r="B62" s="30" t="str">
        <f>'[1]VTa-1'!B1:H1</f>
        <v>Vezetői tárgyaló asztal</v>
      </c>
      <c r="C62" s="35" t="s">
        <v>201</v>
      </c>
      <c r="D62" s="37">
        <v>0</v>
      </c>
      <c r="E62" s="37">
        <v>0</v>
      </c>
      <c r="F62" s="37">
        <v>0</v>
      </c>
      <c r="G62" s="37">
        <v>2</v>
      </c>
      <c r="H62" s="37">
        <v>0</v>
      </c>
      <c r="I62" s="37">
        <v>3</v>
      </c>
      <c r="J62" s="37">
        <v>0</v>
      </c>
      <c r="K62" s="37">
        <v>1</v>
      </c>
      <c r="L62" s="37">
        <v>3</v>
      </c>
      <c r="M62" s="37">
        <v>0</v>
      </c>
      <c r="N62" s="37">
        <v>0</v>
      </c>
      <c r="O62" s="37">
        <v>1</v>
      </c>
      <c r="P62" s="37">
        <v>0</v>
      </c>
      <c r="Q62" s="32">
        <f t="shared" ref="Q62" si="15">Q55</f>
        <v>0</v>
      </c>
      <c r="R62" s="32">
        <v>1</v>
      </c>
      <c r="S62" s="32">
        <v>2</v>
      </c>
      <c r="T62" s="32">
        <v>0</v>
      </c>
      <c r="U62" s="33">
        <f t="shared" si="13"/>
        <v>13</v>
      </c>
      <c r="V62" s="33">
        <f t="shared" si="12"/>
        <v>13</v>
      </c>
      <c r="W62" s="33">
        <v>0</v>
      </c>
      <c r="X62" s="24"/>
      <c r="Y62" s="24">
        <v>214500</v>
      </c>
      <c r="Z62" s="24">
        <f t="shared" si="0"/>
        <v>225225</v>
      </c>
      <c r="AA62" s="24">
        <f t="shared" si="1"/>
        <v>2927925</v>
      </c>
      <c r="AB62" s="24">
        <f t="shared" si="2"/>
        <v>2927925</v>
      </c>
      <c r="AC62" s="24">
        <f t="shared" si="3"/>
        <v>0</v>
      </c>
      <c r="AD62" s="24"/>
      <c r="AE62" s="24"/>
      <c r="AF62" s="24"/>
      <c r="AG62" s="24"/>
      <c r="AH62" s="24"/>
      <c r="AI62" s="28"/>
      <c r="AJ62" s="24"/>
      <c r="AK62" s="6"/>
      <c r="AL62" s="6"/>
      <c r="AM62" s="6"/>
      <c r="AN62" s="6"/>
    </row>
    <row r="63" spans="1:40" ht="31.5" hidden="1" x14ac:dyDescent="0.35">
      <c r="A63" s="29" t="s">
        <v>131</v>
      </c>
      <c r="B63" s="30" t="s">
        <v>25</v>
      </c>
      <c r="C63" s="35" t="s">
        <v>202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1</v>
      </c>
      <c r="M63" s="37">
        <v>0</v>
      </c>
      <c r="N63" s="37">
        <v>0</v>
      </c>
      <c r="O63" s="37">
        <v>0</v>
      </c>
      <c r="P63" s="37">
        <v>0</v>
      </c>
      <c r="Q63" s="32">
        <v>0</v>
      </c>
      <c r="R63" s="32">
        <v>0</v>
      </c>
      <c r="S63" s="32">
        <v>0</v>
      </c>
      <c r="T63" s="32">
        <v>0</v>
      </c>
      <c r="U63" s="33">
        <f t="shared" si="13"/>
        <v>1</v>
      </c>
      <c r="V63" s="33">
        <f t="shared" si="12"/>
        <v>1</v>
      </c>
      <c r="W63" s="33">
        <v>0</v>
      </c>
      <c r="X63" s="24"/>
      <c r="Y63" s="24">
        <v>298700</v>
      </c>
      <c r="Z63" s="24">
        <f t="shared" si="0"/>
        <v>313635</v>
      </c>
      <c r="AA63" s="24">
        <f t="shared" si="1"/>
        <v>313635</v>
      </c>
      <c r="AB63" s="24">
        <f t="shared" si="2"/>
        <v>313635</v>
      </c>
      <c r="AC63" s="24">
        <f t="shared" si="3"/>
        <v>0</v>
      </c>
      <c r="AD63" s="24"/>
      <c r="AE63" s="24"/>
      <c r="AF63" s="24"/>
      <c r="AG63" s="24"/>
      <c r="AH63" s="24"/>
      <c r="AI63" s="28"/>
      <c r="AJ63" s="24"/>
      <c r="AK63" s="6"/>
      <c r="AL63" s="6"/>
      <c r="AM63" s="6"/>
      <c r="AN63" s="6"/>
    </row>
    <row r="64" spans="1:40" ht="31.5" hidden="1" x14ac:dyDescent="0.35">
      <c r="A64" s="29" t="s">
        <v>88</v>
      </c>
      <c r="B64" s="30" t="str">
        <f>'[1]VDa-1'!B1:H1</f>
        <v>Vezetői dohányzó asztal</v>
      </c>
      <c r="C64" s="35" t="s">
        <v>203</v>
      </c>
      <c r="D64" s="37">
        <v>0</v>
      </c>
      <c r="E64" s="37">
        <v>0</v>
      </c>
      <c r="F64" s="37">
        <v>0</v>
      </c>
      <c r="G64" s="37">
        <v>1</v>
      </c>
      <c r="H64" s="37">
        <v>0</v>
      </c>
      <c r="I64" s="37">
        <v>4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2">
        <f t="shared" ref="Q64:T64" si="16">Q55</f>
        <v>0</v>
      </c>
      <c r="R64" s="32">
        <v>0</v>
      </c>
      <c r="S64" s="32">
        <v>5</v>
      </c>
      <c r="T64" s="32">
        <f t="shared" si="16"/>
        <v>0</v>
      </c>
      <c r="U64" s="33">
        <f>SUM(D64:T64)</f>
        <v>10</v>
      </c>
      <c r="V64" s="33">
        <f t="shared" si="12"/>
        <v>10</v>
      </c>
      <c r="W64" s="33">
        <v>0</v>
      </c>
      <c r="X64" s="24"/>
      <c r="Y64" s="24">
        <v>95400</v>
      </c>
      <c r="Z64" s="24">
        <f t="shared" si="0"/>
        <v>100170</v>
      </c>
      <c r="AA64" s="24">
        <f t="shared" si="1"/>
        <v>1001700</v>
      </c>
      <c r="AB64" s="24">
        <f t="shared" si="2"/>
        <v>1001700</v>
      </c>
      <c r="AC64" s="24">
        <f t="shared" si="3"/>
        <v>0</v>
      </c>
      <c r="AD64" s="24"/>
      <c r="AE64" s="24"/>
      <c r="AF64" s="24"/>
      <c r="AG64" s="24"/>
      <c r="AH64" s="24"/>
      <c r="AI64" s="28"/>
      <c r="AJ64" s="24"/>
      <c r="AK64" s="6"/>
      <c r="AL64" s="6"/>
      <c r="AM64" s="6"/>
      <c r="AN64" s="6"/>
    </row>
    <row r="65" spans="1:40" ht="31.5" hidden="1" x14ac:dyDescent="0.35">
      <c r="A65" s="20"/>
      <c r="B65" s="20" t="s">
        <v>26</v>
      </c>
      <c r="C65" s="21"/>
      <c r="D65" s="25" t="s">
        <v>34</v>
      </c>
      <c r="E65" s="25" t="s">
        <v>35</v>
      </c>
      <c r="F65" s="26" t="s">
        <v>2</v>
      </c>
      <c r="G65" s="26" t="s">
        <v>2</v>
      </c>
      <c r="H65" s="26" t="s">
        <v>3</v>
      </c>
      <c r="I65" s="26" t="s">
        <v>3</v>
      </c>
      <c r="J65" s="26" t="s">
        <v>4</v>
      </c>
      <c r="K65" s="26" t="s">
        <v>4</v>
      </c>
      <c r="L65" s="26" t="s">
        <v>5</v>
      </c>
      <c r="M65" s="26" t="s">
        <v>5</v>
      </c>
      <c r="N65" s="26" t="s">
        <v>6</v>
      </c>
      <c r="O65" s="26" t="s">
        <v>6</v>
      </c>
      <c r="P65" s="26" t="s">
        <v>6</v>
      </c>
      <c r="Q65" s="26" t="s">
        <v>7</v>
      </c>
      <c r="R65" s="26" t="s">
        <v>36</v>
      </c>
      <c r="S65" s="26" t="s">
        <v>37</v>
      </c>
      <c r="T65" s="26" t="s">
        <v>38</v>
      </c>
      <c r="U65" s="27"/>
      <c r="V65" s="27"/>
      <c r="W65" s="27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8"/>
      <c r="AJ65" s="24"/>
      <c r="AK65" s="6"/>
      <c r="AL65" s="6"/>
      <c r="AM65" s="6"/>
      <c r="AN65" s="6"/>
    </row>
    <row r="66" spans="1:40" hidden="1" x14ac:dyDescent="0.35">
      <c r="A66" s="29" t="s">
        <v>48</v>
      </c>
      <c r="B66" s="30" t="str">
        <f>'[1]Kie-1'!B1:H1</f>
        <v>Papírkosár</v>
      </c>
      <c r="C66" s="35" t="s">
        <v>204</v>
      </c>
      <c r="D66" s="37">
        <v>14</v>
      </c>
      <c r="E66" s="37">
        <v>0</v>
      </c>
      <c r="F66" s="37">
        <v>21</v>
      </c>
      <c r="G66" s="37">
        <v>44</v>
      </c>
      <c r="H66" s="37">
        <v>0</v>
      </c>
      <c r="I66" s="37">
        <v>78</v>
      </c>
      <c r="J66" s="37">
        <v>51</v>
      </c>
      <c r="K66" s="37">
        <v>50</v>
      </c>
      <c r="L66" s="37">
        <v>60</v>
      </c>
      <c r="M66" s="37">
        <v>6</v>
      </c>
      <c r="N66" s="37">
        <v>0</v>
      </c>
      <c r="O66" s="37">
        <v>27</v>
      </c>
      <c r="P66" s="37">
        <v>22</v>
      </c>
      <c r="Q66" s="32">
        <v>37</v>
      </c>
      <c r="R66" s="32">
        <v>26</v>
      </c>
      <c r="S66" s="32">
        <v>33</v>
      </c>
      <c r="T66" s="32">
        <v>27</v>
      </c>
      <c r="U66" s="33">
        <f t="shared" ref="U66:U77" si="17">SUM(D66:T66)</f>
        <v>496</v>
      </c>
      <c r="V66" s="33">
        <f t="shared" ref="V66:V79" si="18">U66-W66</f>
        <v>496</v>
      </c>
      <c r="W66" s="33">
        <v>0</v>
      </c>
      <c r="X66" s="24"/>
      <c r="Y66" s="24">
        <v>5400</v>
      </c>
      <c r="Z66" s="24">
        <f t="shared" si="0"/>
        <v>5670</v>
      </c>
      <c r="AA66" s="24">
        <f t="shared" si="1"/>
        <v>2812320</v>
      </c>
      <c r="AB66" s="24">
        <f t="shared" si="2"/>
        <v>2812320</v>
      </c>
      <c r="AC66" s="24">
        <f t="shared" si="3"/>
        <v>0</v>
      </c>
      <c r="AD66" s="24"/>
      <c r="AE66" s="24"/>
      <c r="AF66" s="24"/>
      <c r="AG66" s="24"/>
      <c r="AH66" s="24"/>
      <c r="AI66" s="28"/>
      <c r="AJ66" s="24"/>
      <c r="AK66" s="6"/>
      <c r="AL66" s="6"/>
      <c r="AM66" s="6"/>
      <c r="AN66" s="6"/>
    </row>
    <row r="67" spans="1:40" hidden="1" x14ac:dyDescent="0.35">
      <c r="A67" s="29" t="str">
        <f>'[1]Kie-2'!A1</f>
        <v>Kie-2</v>
      </c>
      <c r="B67" s="30" t="str">
        <f>'[1]Kie-2'!B1:H1</f>
        <v>ÁLLÓ FOGAS</v>
      </c>
      <c r="C67" s="35" t="s">
        <v>208</v>
      </c>
      <c r="D67" s="37">
        <v>0</v>
      </c>
      <c r="E67" s="37">
        <v>0</v>
      </c>
      <c r="F67" s="37">
        <v>17</v>
      </c>
      <c r="G67" s="37">
        <v>34</v>
      </c>
      <c r="H67" s="37">
        <v>0</v>
      </c>
      <c r="I67" s="37">
        <v>57</v>
      </c>
      <c r="J67" s="37">
        <v>0</v>
      </c>
      <c r="K67" s="37">
        <v>8</v>
      </c>
      <c r="L67" s="37">
        <v>46</v>
      </c>
      <c r="M67" s="37">
        <v>0</v>
      </c>
      <c r="N67" s="37">
        <v>0</v>
      </c>
      <c r="O67" s="37">
        <v>26</v>
      </c>
      <c r="P67" s="37">
        <v>0</v>
      </c>
      <c r="Q67" s="32">
        <v>0</v>
      </c>
      <c r="R67" s="32">
        <v>0</v>
      </c>
      <c r="S67" s="32">
        <v>0</v>
      </c>
      <c r="T67" s="32">
        <v>0</v>
      </c>
      <c r="U67" s="33">
        <f t="shared" si="17"/>
        <v>188</v>
      </c>
      <c r="V67" s="33">
        <f t="shared" si="18"/>
        <v>188</v>
      </c>
      <c r="W67" s="33">
        <v>0</v>
      </c>
      <c r="X67" s="34"/>
      <c r="Y67" s="24">
        <v>21400</v>
      </c>
      <c r="Z67" s="24">
        <f t="shared" si="0"/>
        <v>22470</v>
      </c>
      <c r="AA67" s="24">
        <f t="shared" si="1"/>
        <v>4224360</v>
      </c>
      <c r="AB67" s="24">
        <f t="shared" si="2"/>
        <v>4224360</v>
      </c>
      <c r="AC67" s="24">
        <f t="shared" si="3"/>
        <v>0</v>
      </c>
      <c r="AD67" s="24"/>
      <c r="AE67" s="24"/>
      <c r="AF67" s="24"/>
      <c r="AG67" s="24"/>
      <c r="AH67" s="24"/>
      <c r="AI67" s="28"/>
      <c r="AJ67" s="24"/>
      <c r="AK67" s="6"/>
      <c r="AL67" s="6"/>
      <c r="AM67" s="6"/>
      <c r="AN67" s="6"/>
    </row>
    <row r="68" spans="1:40" hidden="1" x14ac:dyDescent="0.35">
      <c r="A68" s="29" t="str">
        <f>'[1]Kie-3'!A1</f>
        <v>Kie-3</v>
      </c>
      <c r="B68" s="30" t="str">
        <f>'[1]Kie-3'!B1:H1</f>
        <v>ASZTALI LÁMPA</v>
      </c>
      <c r="C68" s="35" t="s">
        <v>208</v>
      </c>
      <c r="D68" s="37">
        <v>6</v>
      </c>
      <c r="E68" s="37">
        <v>0</v>
      </c>
      <c r="F68" s="37">
        <v>60</v>
      </c>
      <c r="G68" s="37">
        <v>71</v>
      </c>
      <c r="H68" s="37">
        <v>0</v>
      </c>
      <c r="I68" s="37">
        <v>122</v>
      </c>
      <c r="J68" s="37">
        <v>77</v>
      </c>
      <c r="K68" s="37">
        <v>48</v>
      </c>
      <c r="L68" s="37">
        <v>118</v>
      </c>
      <c r="M68" s="37">
        <v>24</v>
      </c>
      <c r="N68" s="37">
        <v>0</v>
      </c>
      <c r="O68" s="37">
        <v>59</v>
      </c>
      <c r="P68" s="37">
        <v>69</v>
      </c>
      <c r="Q68" s="32">
        <v>89</v>
      </c>
      <c r="R68" s="32">
        <v>54</v>
      </c>
      <c r="S68" s="32">
        <v>52</v>
      </c>
      <c r="T68" s="32">
        <v>55</v>
      </c>
      <c r="U68" s="33">
        <f t="shared" si="17"/>
        <v>904</v>
      </c>
      <c r="V68" s="33">
        <f t="shared" si="18"/>
        <v>904</v>
      </c>
      <c r="W68" s="33">
        <v>0</v>
      </c>
      <c r="X68" s="24"/>
      <c r="Y68" s="24">
        <v>19800</v>
      </c>
      <c r="Z68" s="24">
        <f t="shared" si="0"/>
        <v>20790</v>
      </c>
      <c r="AA68" s="24">
        <f t="shared" si="1"/>
        <v>18794160</v>
      </c>
      <c r="AB68" s="24">
        <f t="shared" si="2"/>
        <v>18794160</v>
      </c>
      <c r="AC68" s="24">
        <f t="shared" si="3"/>
        <v>0</v>
      </c>
      <c r="AD68" s="24"/>
      <c r="AE68" s="24"/>
      <c r="AF68" s="24"/>
      <c r="AG68" s="24"/>
      <c r="AH68" s="24"/>
      <c r="AI68" s="28"/>
      <c r="AJ68" s="24"/>
      <c r="AK68" s="6"/>
      <c r="AL68" s="6"/>
      <c r="AM68" s="6"/>
      <c r="AN68" s="6"/>
    </row>
    <row r="69" spans="1:40" ht="31.5" hidden="1" x14ac:dyDescent="0.35">
      <c r="A69" s="29" t="s">
        <v>83</v>
      </c>
      <c r="B69" s="30" t="str">
        <f>'[1]Kie-4'!B1:H1</f>
        <v>ORVOSI VIZSGÁLÓ ÁGY</v>
      </c>
      <c r="C69" s="35" t="s">
        <v>205</v>
      </c>
      <c r="D69" s="37">
        <v>0</v>
      </c>
      <c r="E69" s="37">
        <v>0</v>
      </c>
      <c r="F69" s="37">
        <v>1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2">
        <v>0</v>
      </c>
      <c r="R69" s="32">
        <v>0</v>
      </c>
      <c r="S69" s="32">
        <v>0</v>
      </c>
      <c r="T69" s="32">
        <v>0</v>
      </c>
      <c r="U69" s="33">
        <f t="shared" si="17"/>
        <v>1</v>
      </c>
      <c r="V69" s="33">
        <f t="shared" si="18"/>
        <v>1</v>
      </c>
      <c r="W69" s="33">
        <v>0</v>
      </c>
      <c r="X69" s="24"/>
      <c r="Y69" s="24">
        <v>79800</v>
      </c>
      <c r="Z69" s="24">
        <f t="shared" ref="Z69:Z94" si="19">Y69*1.05</f>
        <v>83790</v>
      </c>
      <c r="AA69" s="24">
        <f t="shared" ref="AA69:AA121" si="20">U69*Z69</f>
        <v>83790</v>
      </c>
      <c r="AB69" s="24">
        <f t="shared" ref="AB69:AB121" si="21">V69*Z69</f>
        <v>83790</v>
      </c>
      <c r="AC69" s="24">
        <f t="shared" ref="AC69:AC121" si="22">W69*Z69</f>
        <v>0</v>
      </c>
      <c r="AD69" s="24"/>
      <c r="AE69" s="24"/>
      <c r="AF69" s="24"/>
      <c r="AG69" s="24"/>
      <c r="AH69" s="24"/>
      <c r="AI69" s="28"/>
      <c r="AJ69" s="24"/>
      <c r="AK69" s="6"/>
      <c r="AL69" s="6"/>
      <c r="AM69" s="6"/>
      <c r="AN69" s="6"/>
    </row>
    <row r="70" spans="1:40" ht="15" hidden="1" customHeight="1" x14ac:dyDescent="0.35">
      <c r="A70" s="29" t="s">
        <v>84</v>
      </c>
      <c r="B70" s="30" t="str">
        <f>'[1]Kie-5'!B1:H1</f>
        <v>ORVOSI PARAVÁN</v>
      </c>
      <c r="C70" s="35" t="s">
        <v>206</v>
      </c>
      <c r="D70" s="37">
        <v>0</v>
      </c>
      <c r="E70" s="37">
        <v>0</v>
      </c>
      <c r="F70" s="37">
        <v>2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2">
        <v>0</v>
      </c>
      <c r="R70" s="32">
        <v>0</v>
      </c>
      <c r="S70" s="32">
        <v>0</v>
      </c>
      <c r="T70" s="32">
        <v>0</v>
      </c>
      <c r="U70" s="33">
        <f t="shared" si="17"/>
        <v>2</v>
      </c>
      <c r="V70" s="33">
        <f t="shared" si="18"/>
        <v>2</v>
      </c>
      <c r="W70" s="33">
        <v>0</v>
      </c>
      <c r="X70" s="24"/>
      <c r="Y70" s="24">
        <v>98500</v>
      </c>
      <c r="Z70" s="24">
        <f t="shared" si="19"/>
        <v>103425</v>
      </c>
      <c r="AA70" s="24">
        <f t="shared" si="20"/>
        <v>206850</v>
      </c>
      <c r="AB70" s="24">
        <f t="shared" si="21"/>
        <v>206850</v>
      </c>
      <c r="AC70" s="24">
        <f t="shared" si="22"/>
        <v>0</v>
      </c>
      <c r="AD70" s="24"/>
      <c r="AE70" s="24"/>
      <c r="AF70" s="24"/>
      <c r="AG70" s="24"/>
      <c r="AH70" s="24"/>
      <c r="AI70" s="28"/>
      <c r="AJ70" s="24"/>
      <c r="AK70" s="6"/>
      <c r="AL70" s="6"/>
      <c r="AM70" s="6"/>
      <c r="AN70" s="6"/>
    </row>
    <row r="71" spans="1:40" ht="26.25" hidden="1" customHeight="1" x14ac:dyDescent="0.35">
      <c r="A71" s="29" t="s">
        <v>97</v>
      </c>
      <c r="B71" s="30" t="s">
        <v>207</v>
      </c>
      <c r="C71" s="35" t="s">
        <v>208</v>
      </c>
      <c r="D71" s="37">
        <v>0</v>
      </c>
      <c r="E71" s="37">
        <v>0</v>
      </c>
      <c r="F71" s="37">
        <v>4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7">
        <v>0</v>
      </c>
      <c r="O71" s="37">
        <v>0</v>
      </c>
      <c r="P71" s="37">
        <v>0</v>
      </c>
      <c r="Q71" s="32">
        <v>0</v>
      </c>
      <c r="R71" s="32">
        <v>0</v>
      </c>
      <c r="S71" s="32">
        <v>0</v>
      </c>
      <c r="T71" s="32">
        <v>0</v>
      </c>
      <c r="U71" s="33">
        <f t="shared" si="17"/>
        <v>4</v>
      </c>
      <c r="V71" s="33">
        <f t="shared" si="18"/>
        <v>4</v>
      </c>
      <c r="W71" s="33">
        <v>0</v>
      </c>
      <c r="X71" s="24"/>
      <c r="Y71" s="24">
        <v>57000</v>
      </c>
      <c r="Z71" s="24">
        <f t="shared" si="19"/>
        <v>59850</v>
      </c>
      <c r="AA71" s="24">
        <f t="shared" si="20"/>
        <v>239400</v>
      </c>
      <c r="AB71" s="24">
        <f t="shared" si="21"/>
        <v>239400</v>
      </c>
      <c r="AC71" s="24">
        <f t="shared" si="22"/>
        <v>0</v>
      </c>
      <c r="AD71" s="24"/>
      <c r="AE71" s="24"/>
      <c r="AF71" s="24"/>
      <c r="AG71" s="24"/>
      <c r="AH71" s="24"/>
      <c r="AI71" s="28"/>
      <c r="AJ71" s="24"/>
      <c r="AK71" s="6"/>
      <c r="AL71" s="6"/>
      <c r="AM71" s="6"/>
      <c r="AN71" s="6"/>
    </row>
    <row r="72" spans="1:40" ht="31.5" hidden="1" x14ac:dyDescent="0.35">
      <c r="A72" s="29" t="s">
        <v>122</v>
      </c>
      <c r="B72" s="30" t="s">
        <v>209</v>
      </c>
      <c r="C72" s="35" t="s">
        <v>208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7">
        <v>1</v>
      </c>
      <c r="N72" s="37">
        <v>0</v>
      </c>
      <c r="O72" s="37">
        <v>0</v>
      </c>
      <c r="P72" s="37">
        <v>47</v>
      </c>
      <c r="Q72" s="32">
        <v>70</v>
      </c>
      <c r="R72" s="32">
        <v>11</v>
      </c>
      <c r="S72" s="32">
        <v>1</v>
      </c>
      <c r="T72" s="32">
        <v>51</v>
      </c>
      <c r="U72" s="33">
        <f t="shared" si="17"/>
        <v>181</v>
      </c>
      <c r="V72" s="33">
        <f t="shared" si="18"/>
        <v>181</v>
      </c>
      <c r="W72" s="33">
        <v>0</v>
      </c>
      <c r="X72" s="24"/>
      <c r="Y72" s="24">
        <v>7900</v>
      </c>
      <c r="Z72" s="24">
        <f t="shared" si="19"/>
        <v>8295</v>
      </c>
      <c r="AA72" s="24">
        <f t="shared" si="20"/>
        <v>1501395</v>
      </c>
      <c r="AB72" s="24">
        <f t="shared" si="21"/>
        <v>1501395</v>
      </c>
      <c r="AC72" s="24">
        <f t="shared" si="22"/>
        <v>0</v>
      </c>
      <c r="AD72" s="24"/>
      <c r="AE72" s="24"/>
      <c r="AF72" s="24"/>
      <c r="AG72" s="24"/>
      <c r="AH72" s="24"/>
      <c r="AI72" s="28"/>
      <c r="AJ72" s="24"/>
      <c r="AK72" s="6"/>
      <c r="AL72" s="6"/>
      <c r="AM72" s="6"/>
      <c r="AN72" s="6"/>
    </row>
    <row r="73" spans="1:40" ht="31.5" hidden="1" x14ac:dyDescent="0.35">
      <c r="A73" s="29" t="s">
        <v>123</v>
      </c>
      <c r="B73" s="30" t="s">
        <v>210</v>
      </c>
      <c r="C73" s="35" t="s">
        <v>208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10</v>
      </c>
      <c r="K73" s="37">
        <v>0</v>
      </c>
      <c r="L73" s="37">
        <v>0</v>
      </c>
      <c r="M73" s="37">
        <v>1</v>
      </c>
      <c r="N73" s="37">
        <v>0</v>
      </c>
      <c r="O73" s="37">
        <v>0</v>
      </c>
      <c r="P73" s="37">
        <v>2</v>
      </c>
      <c r="Q73" s="32">
        <v>1</v>
      </c>
      <c r="R73" s="32">
        <v>13</v>
      </c>
      <c r="S73" s="32">
        <v>19</v>
      </c>
      <c r="T73" s="32">
        <v>51</v>
      </c>
      <c r="U73" s="33">
        <f t="shared" si="17"/>
        <v>97</v>
      </c>
      <c r="V73" s="33">
        <f t="shared" si="18"/>
        <v>97</v>
      </c>
      <c r="W73" s="33">
        <v>0</v>
      </c>
      <c r="X73" s="24"/>
      <c r="Y73" s="24">
        <v>7980</v>
      </c>
      <c r="Z73" s="24">
        <f t="shared" si="19"/>
        <v>8379</v>
      </c>
      <c r="AA73" s="24">
        <f t="shared" si="20"/>
        <v>812763</v>
      </c>
      <c r="AB73" s="24">
        <f t="shared" si="21"/>
        <v>812763</v>
      </c>
      <c r="AC73" s="24">
        <f t="shared" si="22"/>
        <v>0</v>
      </c>
      <c r="AD73" s="24"/>
      <c r="AE73" s="24"/>
      <c r="AF73" s="24"/>
      <c r="AG73" s="24"/>
      <c r="AH73" s="24"/>
      <c r="AI73" s="28"/>
      <c r="AJ73" s="24"/>
      <c r="AK73" s="6"/>
      <c r="AL73" s="6"/>
      <c r="AM73" s="6"/>
      <c r="AN73" s="6"/>
    </row>
    <row r="74" spans="1:40" ht="15" hidden="1" customHeight="1" x14ac:dyDescent="0.35">
      <c r="A74" s="29" t="s">
        <v>124</v>
      </c>
      <c r="B74" s="30" t="s">
        <v>125</v>
      </c>
      <c r="C74" s="35" t="s">
        <v>208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33</v>
      </c>
      <c r="K74" s="37">
        <v>0</v>
      </c>
      <c r="L74" s="37">
        <v>0</v>
      </c>
      <c r="M74" s="37">
        <v>3</v>
      </c>
      <c r="N74" s="37">
        <v>0</v>
      </c>
      <c r="O74" s="37">
        <v>0</v>
      </c>
      <c r="P74" s="37">
        <v>22</v>
      </c>
      <c r="Q74" s="32">
        <v>34</v>
      </c>
      <c r="R74" s="32">
        <v>27</v>
      </c>
      <c r="S74" s="32">
        <v>27</v>
      </c>
      <c r="T74" s="32">
        <v>27</v>
      </c>
      <c r="U74" s="33">
        <f t="shared" si="17"/>
        <v>173</v>
      </c>
      <c r="V74" s="33">
        <f t="shared" si="18"/>
        <v>173</v>
      </c>
      <c r="W74" s="33">
        <v>0</v>
      </c>
      <c r="X74" s="24"/>
      <c r="Y74" s="24">
        <v>31400</v>
      </c>
      <c r="Z74" s="24">
        <f t="shared" si="19"/>
        <v>32970</v>
      </c>
      <c r="AA74" s="24">
        <f t="shared" si="20"/>
        <v>5703810</v>
      </c>
      <c r="AB74" s="24">
        <f t="shared" si="21"/>
        <v>5703810</v>
      </c>
      <c r="AC74" s="24">
        <f t="shared" si="22"/>
        <v>0</v>
      </c>
      <c r="AD74" s="24"/>
      <c r="AE74" s="24"/>
      <c r="AF74" s="24"/>
      <c r="AG74" s="24"/>
      <c r="AH74" s="24"/>
      <c r="AI74" s="28"/>
      <c r="AJ74" s="24"/>
      <c r="AK74" s="6"/>
      <c r="AL74" s="6"/>
      <c r="AM74" s="6"/>
      <c r="AN74" s="6"/>
    </row>
    <row r="75" spans="1:40" ht="27.75" hidden="1" customHeight="1" x14ac:dyDescent="0.35">
      <c r="A75" s="29" t="s">
        <v>140</v>
      </c>
      <c r="B75" s="30" t="s">
        <v>141</v>
      </c>
      <c r="C75" s="35" t="s">
        <v>236</v>
      </c>
      <c r="D75" s="37">
        <v>0</v>
      </c>
      <c r="E75" s="37">
        <v>0</v>
      </c>
      <c r="F75" s="37">
        <v>1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37">
        <v>0</v>
      </c>
      <c r="Q75" s="32">
        <v>0</v>
      </c>
      <c r="R75" s="32">
        <v>0</v>
      </c>
      <c r="S75" s="32">
        <v>0</v>
      </c>
      <c r="T75" s="32">
        <v>0</v>
      </c>
      <c r="U75" s="33">
        <f t="shared" si="17"/>
        <v>1</v>
      </c>
      <c r="V75" s="33">
        <f t="shared" si="18"/>
        <v>1</v>
      </c>
      <c r="W75" s="33">
        <v>0</v>
      </c>
      <c r="X75" s="24"/>
      <c r="Y75" s="24">
        <v>75400</v>
      </c>
      <c r="Z75" s="24">
        <f t="shared" si="19"/>
        <v>79170</v>
      </c>
      <c r="AA75" s="24">
        <f t="shared" si="20"/>
        <v>79170</v>
      </c>
      <c r="AB75" s="24">
        <f t="shared" si="21"/>
        <v>79170</v>
      </c>
      <c r="AC75" s="24">
        <f t="shared" si="22"/>
        <v>0</v>
      </c>
      <c r="AD75" s="24"/>
      <c r="AE75" s="24"/>
      <c r="AF75" s="24"/>
      <c r="AG75" s="24"/>
      <c r="AH75" s="24"/>
      <c r="AI75" s="28"/>
      <c r="AJ75" s="24"/>
      <c r="AK75" s="6"/>
      <c r="AL75" s="6"/>
      <c r="AM75" s="6"/>
      <c r="AN75" s="6"/>
    </row>
    <row r="76" spans="1:40" ht="31.5" hidden="1" x14ac:dyDescent="0.35">
      <c r="A76" s="29" t="s">
        <v>142</v>
      </c>
      <c r="B76" s="30" t="s">
        <v>144</v>
      </c>
      <c r="C76" s="35" t="s">
        <v>211</v>
      </c>
      <c r="D76" s="37">
        <v>0</v>
      </c>
      <c r="E76" s="37">
        <v>0</v>
      </c>
      <c r="F76" s="37">
        <v>3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2">
        <v>0</v>
      </c>
      <c r="R76" s="32">
        <v>0</v>
      </c>
      <c r="S76" s="32">
        <v>0</v>
      </c>
      <c r="T76" s="32">
        <v>0</v>
      </c>
      <c r="U76" s="33">
        <f t="shared" si="17"/>
        <v>3</v>
      </c>
      <c r="V76" s="33">
        <f t="shared" si="18"/>
        <v>3</v>
      </c>
      <c r="W76" s="33">
        <v>0</v>
      </c>
      <c r="X76" s="24"/>
      <c r="Y76" s="24">
        <v>148000</v>
      </c>
      <c r="Z76" s="24">
        <f t="shared" si="19"/>
        <v>155400</v>
      </c>
      <c r="AA76" s="24">
        <f t="shared" si="20"/>
        <v>466200</v>
      </c>
      <c r="AB76" s="24">
        <f t="shared" si="21"/>
        <v>466200</v>
      </c>
      <c r="AC76" s="24">
        <f t="shared" si="22"/>
        <v>0</v>
      </c>
      <c r="AD76" s="24"/>
      <c r="AE76" s="24"/>
      <c r="AF76" s="24"/>
      <c r="AG76" s="24"/>
      <c r="AH76" s="24"/>
      <c r="AI76" s="28"/>
      <c r="AJ76" s="24"/>
      <c r="AK76" s="6"/>
      <c r="AL76" s="6"/>
      <c r="AM76" s="6"/>
      <c r="AN76" s="6"/>
    </row>
    <row r="77" spans="1:40" ht="15" hidden="1" customHeight="1" x14ac:dyDescent="0.35">
      <c r="A77" s="29" t="s">
        <v>146</v>
      </c>
      <c r="B77" s="30" t="s">
        <v>145</v>
      </c>
      <c r="C77" s="35" t="s">
        <v>208</v>
      </c>
      <c r="D77" s="37">
        <v>0</v>
      </c>
      <c r="E77" s="37">
        <v>0</v>
      </c>
      <c r="F77" s="37">
        <v>1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7">
        <v>0</v>
      </c>
      <c r="P77" s="37">
        <v>0</v>
      </c>
      <c r="Q77" s="32">
        <v>0</v>
      </c>
      <c r="R77" s="32">
        <v>0</v>
      </c>
      <c r="S77" s="32">
        <v>0</v>
      </c>
      <c r="T77" s="32">
        <v>0</v>
      </c>
      <c r="U77" s="33">
        <f t="shared" si="17"/>
        <v>1</v>
      </c>
      <c r="V77" s="33">
        <f t="shared" si="18"/>
        <v>1</v>
      </c>
      <c r="W77" s="33">
        <v>0</v>
      </c>
      <c r="X77" s="24"/>
      <c r="Y77" s="24">
        <v>105400</v>
      </c>
      <c r="Z77" s="24">
        <f t="shared" si="19"/>
        <v>110670</v>
      </c>
      <c r="AA77" s="24">
        <f t="shared" si="20"/>
        <v>110670</v>
      </c>
      <c r="AB77" s="24">
        <f t="shared" si="21"/>
        <v>110670</v>
      </c>
      <c r="AC77" s="24">
        <f t="shared" si="22"/>
        <v>0</v>
      </c>
      <c r="AD77" s="24"/>
      <c r="AE77" s="24"/>
      <c r="AF77" s="24"/>
      <c r="AG77" s="24"/>
      <c r="AH77" s="24"/>
      <c r="AI77" s="28"/>
      <c r="AJ77" s="24"/>
      <c r="AK77" s="6"/>
      <c r="AL77" s="6"/>
      <c r="AM77" s="6"/>
      <c r="AN77" s="6"/>
    </row>
    <row r="78" spans="1:40" ht="31.5" hidden="1" x14ac:dyDescent="0.35">
      <c r="A78" s="29" t="s">
        <v>49</v>
      </c>
      <c r="B78" s="30" t="s">
        <v>212</v>
      </c>
      <c r="C78" s="35" t="s">
        <v>208</v>
      </c>
      <c r="D78" s="37">
        <v>0</v>
      </c>
      <c r="E78" s="37">
        <v>0</v>
      </c>
      <c r="F78" s="37">
        <v>0</v>
      </c>
      <c r="G78" s="37">
        <v>1</v>
      </c>
      <c r="H78" s="37">
        <v>0</v>
      </c>
      <c r="I78" s="37">
        <v>1</v>
      </c>
      <c r="J78" s="37">
        <v>0</v>
      </c>
      <c r="K78" s="37">
        <v>0</v>
      </c>
      <c r="L78" s="37">
        <v>1</v>
      </c>
      <c r="M78" s="37">
        <v>0</v>
      </c>
      <c r="N78" s="37">
        <v>0</v>
      </c>
      <c r="O78" s="37">
        <v>1</v>
      </c>
      <c r="P78" s="37">
        <v>0</v>
      </c>
      <c r="Q78" s="32">
        <f>1-1</f>
        <v>0</v>
      </c>
      <c r="R78" s="32">
        <v>0</v>
      </c>
      <c r="S78" s="32">
        <v>0</v>
      </c>
      <c r="T78" s="32">
        <v>0</v>
      </c>
      <c r="U78" s="33">
        <f>SUM(D78:T78)</f>
        <v>4</v>
      </c>
      <c r="V78" s="33">
        <f t="shared" si="18"/>
        <v>4</v>
      </c>
      <c r="W78" s="33">
        <v>0</v>
      </c>
      <c r="X78" s="24"/>
      <c r="Y78" s="24">
        <v>98700</v>
      </c>
      <c r="Z78" s="24">
        <f t="shared" si="19"/>
        <v>103635</v>
      </c>
      <c r="AA78" s="24">
        <f t="shared" si="20"/>
        <v>414540</v>
      </c>
      <c r="AB78" s="24">
        <f t="shared" si="21"/>
        <v>414540</v>
      </c>
      <c r="AC78" s="24">
        <f t="shared" si="22"/>
        <v>0</v>
      </c>
      <c r="AD78" s="24"/>
      <c r="AE78" s="24"/>
      <c r="AF78" s="24"/>
      <c r="AG78" s="24"/>
      <c r="AH78" s="24"/>
      <c r="AI78" s="28"/>
      <c r="AJ78" s="24"/>
      <c r="AK78" s="6"/>
      <c r="AL78" s="6"/>
      <c r="AM78" s="6"/>
      <c r="AN78" s="6"/>
    </row>
    <row r="79" spans="1:40" ht="31.5" hidden="1" x14ac:dyDescent="0.35">
      <c r="A79" s="29" t="s">
        <v>89</v>
      </c>
      <c r="B79" s="30" t="s">
        <v>213</v>
      </c>
      <c r="C79" s="35" t="s">
        <v>208</v>
      </c>
      <c r="D79" s="37">
        <v>0</v>
      </c>
      <c r="E79" s="37">
        <v>0</v>
      </c>
      <c r="F79" s="37">
        <v>0</v>
      </c>
      <c r="G79" s="37">
        <v>1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7">
        <v>0</v>
      </c>
      <c r="O79" s="37">
        <v>0</v>
      </c>
      <c r="P79" s="37">
        <v>0</v>
      </c>
      <c r="Q79" s="32">
        <v>0</v>
      </c>
      <c r="R79" s="32">
        <v>0</v>
      </c>
      <c r="S79" s="32">
        <v>0</v>
      </c>
      <c r="T79" s="32">
        <v>0</v>
      </c>
      <c r="U79" s="33">
        <f>SUM(D79:T79)</f>
        <v>1</v>
      </c>
      <c r="V79" s="33">
        <f t="shared" si="18"/>
        <v>1</v>
      </c>
      <c r="W79" s="33">
        <v>0</v>
      </c>
      <c r="X79" s="24"/>
      <c r="Y79" s="24">
        <v>94500</v>
      </c>
      <c r="Z79" s="24">
        <f t="shared" si="19"/>
        <v>99225</v>
      </c>
      <c r="AA79" s="24">
        <f t="shared" si="20"/>
        <v>99225</v>
      </c>
      <c r="AB79" s="24">
        <f t="shared" si="21"/>
        <v>99225</v>
      </c>
      <c r="AC79" s="24">
        <f t="shared" si="22"/>
        <v>0</v>
      </c>
      <c r="AD79" s="24"/>
      <c r="AE79" s="24"/>
      <c r="AF79" s="24"/>
      <c r="AG79" s="24"/>
      <c r="AH79" s="24"/>
      <c r="AI79" s="28"/>
      <c r="AJ79" s="24"/>
      <c r="AK79" s="6"/>
      <c r="AL79" s="6"/>
      <c r="AM79" s="6"/>
      <c r="AN79" s="6"/>
    </row>
    <row r="80" spans="1:40" ht="31.5" hidden="1" x14ac:dyDescent="0.35">
      <c r="A80" s="20"/>
      <c r="B80" s="20" t="s">
        <v>54</v>
      </c>
      <c r="C80" s="21"/>
      <c r="D80" s="25" t="s">
        <v>34</v>
      </c>
      <c r="E80" s="25" t="s">
        <v>35</v>
      </c>
      <c r="F80" s="26" t="s">
        <v>2</v>
      </c>
      <c r="G80" s="26" t="s">
        <v>2</v>
      </c>
      <c r="H80" s="26" t="s">
        <v>3</v>
      </c>
      <c r="I80" s="26" t="s">
        <v>3</v>
      </c>
      <c r="J80" s="26" t="s">
        <v>4</v>
      </c>
      <c r="K80" s="26" t="s">
        <v>4</v>
      </c>
      <c r="L80" s="26" t="s">
        <v>5</v>
      </c>
      <c r="M80" s="26" t="s">
        <v>5</v>
      </c>
      <c r="N80" s="26" t="s">
        <v>6</v>
      </c>
      <c r="O80" s="26" t="s">
        <v>6</v>
      </c>
      <c r="P80" s="26" t="s">
        <v>6</v>
      </c>
      <c r="Q80" s="26" t="s">
        <v>7</v>
      </c>
      <c r="R80" s="26" t="s">
        <v>36</v>
      </c>
      <c r="S80" s="26" t="s">
        <v>37</v>
      </c>
      <c r="T80" s="26" t="s">
        <v>38</v>
      </c>
      <c r="U80" s="27"/>
      <c r="V80" s="27"/>
      <c r="W80" s="27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8"/>
      <c r="AJ80" s="24"/>
      <c r="AK80" s="6"/>
      <c r="AL80" s="6"/>
      <c r="AM80" s="6"/>
      <c r="AN80" s="6"/>
    </row>
    <row r="81" spans="1:40" ht="31.5" hidden="1" x14ac:dyDescent="0.35">
      <c r="A81" s="29" t="s">
        <v>27</v>
      </c>
      <c r="B81" s="30" t="str">
        <f>'[1]Éa-1'!B1:H1</f>
        <v>Étkező asztal</v>
      </c>
      <c r="C81" s="35" t="s">
        <v>214</v>
      </c>
      <c r="D81" s="37">
        <v>0</v>
      </c>
      <c r="E81" s="37">
        <v>0</v>
      </c>
      <c r="F81" s="37">
        <v>0</v>
      </c>
      <c r="G81" s="37">
        <v>1</v>
      </c>
      <c r="H81" s="37">
        <v>0</v>
      </c>
      <c r="I81" s="37">
        <v>6</v>
      </c>
      <c r="J81" s="37">
        <v>0</v>
      </c>
      <c r="K81" s="37">
        <v>0</v>
      </c>
      <c r="L81" s="37">
        <v>2</v>
      </c>
      <c r="M81" s="37">
        <v>0</v>
      </c>
      <c r="N81" s="37">
        <v>0</v>
      </c>
      <c r="O81" s="37">
        <v>1</v>
      </c>
      <c r="P81" s="37">
        <v>1</v>
      </c>
      <c r="Q81" s="32">
        <v>1</v>
      </c>
      <c r="R81" s="32">
        <v>2</v>
      </c>
      <c r="S81" s="32">
        <v>1</v>
      </c>
      <c r="T81" s="32">
        <v>1</v>
      </c>
      <c r="U81" s="33">
        <f>SUM(D81:T81)</f>
        <v>16</v>
      </c>
      <c r="V81" s="33">
        <f t="shared" ref="V81:V94" si="23">U81-W81</f>
        <v>13</v>
      </c>
      <c r="W81" s="33">
        <v>3</v>
      </c>
      <c r="X81" s="24"/>
      <c r="Y81" s="24">
        <v>31400</v>
      </c>
      <c r="Z81" s="24">
        <f t="shared" si="19"/>
        <v>32970</v>
      </c>
      <c r="AA81" s="24">
        <f t="shared" si="20"/>
        <v>527520</v>
      </c>
      <c r="AB81" s="24">
        <f t="shared" si="21"/>
        <v>428610</v>
      </c>
      <c r="AC81" s="24">
        <f t="shared" si="22"/>
        <v>98910</v>
      </c>
      <c r="AD81" s="24"/>
      <c r="AE81" s="24"/>
      <c r="AF81" s="24"/>
      <c r="AG81" s="24"/>
      <c r="AH81" s="24"/>
      <c r="AI81" s="28"/>
      <c r="AJ81" s="24"/>
      <c r="AK81" s="6"/>
      <c r="AL81" s="6"/>
      <c r="AM81" s="6"/>
      <c r="AN81" s="6"/>
    </row>
    <row r="82" spans="1:40" ht="29.25" hidden="1" customHeight="1" x14ac:dyDescent="0.35">
      <c r="A82" s="29" t="s">
        <v>29</v>
      </c>
      <c r="B82" s="30" t="str">
        <f>'[1]Éa-2'!B1:H1</f>
        <v>Étkező asztal</v>
      </c>
      <c r="C82" s="35" t="s">
        <v>215</v>
      </c>
      <c r="D82" s="37">
        <v>0</v>
      </c>
      <c r="E82" s="37">
        <v>0</v>
      </c>
      <c r="F82" s="37">
        <v>0</v>
      </c>
      <c r="G82" s="37">
        <v>2</v>
      </c>
      <c r="H82" s="37">
        <v>0</v>
      </c>
      <c r="I82" s="37">
        <v>1</v>
      </c>
      <c r="J82" s="37">
        <v>1</v>
      </c>
      <c r="K82" s="37">
        <v>2</v>
      </c>
      <c r="L82" s="37">
        <v>4</v>
      </c>
      <c r="M82" s="37">
        <v>0</v>
      </c>
      <c r="N82" s="37">
        <v>0</v>
      </c>
      <c r="O82" s="37">
        <v>0</v>
      </c>
      <c r="P82" s="37">
        <v>0</v>
      </c>
      <c r="Q82" s="32">
        <v>0</v>
      </c>
      <c r="R82" s="32">
        <v>0</v>
      </c>
      <c r="S82" s="32">
        <v>0</v>
      </c>
      <c r="T82" s="32">
        <v>0</v>
      </c>
      <c r="U82" s="33">
        <f>SUM(D82:T82)</f>
        <v>10</v>
      </c>
      <c r="V82" s="33">
        <f t="shared" si="23"/>
        <v>10</v>
      </c>
      <c r="W82" s="33">
        <v>0</v>
      </c>
      <c r="X82" s="24"/>
      <c r="Y82" s="24">
        <v>47500</v>
      </c>
      <c r="Z82" s="24">
        <f t="shared" si="19"/>
        <v>49875</v>
      </c>
      <c r="AA82" s="24">
        <f t="shared" si="20"/>
        <v>498750</v>
      </c>
      <c r="AB82" s="24">
        <f t="shared" si="21"/>
        <v>498750</v>
      </c>
      <c r="AC82" s="24">
        <f t="shared" si="22"/>
        <v>0</v>
      </c>
      <c r="AD82" s="24"/>
      <c r="AE82" s="24"/>
      <c r="AF82" s="24"/>
      <c r="AG82" s="24"/>
      <c r="AH82" s="24"/>
      <c r="AI82" s="28"/>
      <c r="AJ82" s="24"/>
      <c r="AK82" s="6"/>
      <c r="AL82" s="6"/>
      <c r="AM82" s="6"/>
      <c r="AN82" s="6"/>
    </row>
    <row r="83" spans="1:40" ht="25.5" hidden="1" customHeight="1" x14ac:dyDescent="0.35">
      <c r="A83" s="29" t="s">
        <v>30</v>
      </c>
      <c r="B83" s="30" t="str">
        <f>'[1]Éa-3'!B1:H1</f>
        <v>Étkező asztal - kör alakú</v>
      </c>
      <c r="C83" s="35" t="s">
        <v>216</v>
      </c>
      <c r="D83" s="37">
        <v>0</v>
      </c>
      <c r="E83" s="37">
        <v>0</v>
      </c>
      <c r="F83" s="37">
        <v>0</v>
      </c>
      <c r="G83" s="37">
        <v>3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7">
        <v>0</v>
      </c>
      <c r="O83" s="37">
        <v>2</v>
      </c>
      <c r="P83" s="37">
        <v>0</v>
      </c>
      <c r="Q83" s="32">
        <v>0</v>
      </c>
      <c r="R83" s="32">
        <v>0</v>
      </c>
      <c r="S83" s="32">
        <v>0</v>
      </c>
      <c r="T83" s="32">
        <v>0</v>
      </c>
      <c r="U83" s="33">
        <f>SUM(D83:T83)</f>
        <v>5</v>
      </c>
      <c r="V83" s="33">
        <f t="shared" si="23"/>
        <v>3</v>
      </c>
      <c r="W83" s="33">
        <v>2</v>
      </c>
      <c r="X83" s="24"/>
      <c r="Y83" s="24">
        <v>51400</v>
      </c>
      <c r="Z83" s="24">
        <f t="shared" si="19"/>
        <v>53970</v>
      </c>
      <c r="AA83" s="24">
        <f t="shared" si="20"/>
        <v>269850</v>
      </c>
      <c r="AB83" s="24">
        <f t="shared" si="21"/>
        <v>161910</v>
      </c>
      <c r="AC83" s="24">
        <f t="shared" si="22"/>
        <v>107940</v>
      </c>
      <c r="AD83" s="24"/>
      <c r="AE83" s="24"/>
      <c r="AF83" s="24"/>
      <c r="AG83" s="24"/>
      <c r="AH83" s="24"/>
      <c r="AI83" s="28"/>
      <c r="AJ83" s="24"/>
      <c r="AK83" s="6"/>
      <c r="AL83" s="6"/>
      <c r="AM83" s="6"/>
      <c r="AN83" s="6"/>
    </row>
    <row r="84" spans="1:40" ht="31.5" hidden="1" customHeight="1" x14ac:dyDescent="0.35">
      <c r="A84" s="29" t="s">
        <v>31</v>
      </c>
      <c r="B84" s="30" t="str">
        <f>'[1]Éa-4'!B1:H1</f>
        <v>Étkező asztal</v>
      </c>
      <c r="C84" s="35" t="s">
        <v>217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37">
        <v>1</v>
      </c>
      <c r="N84" s="37">
        <v>0</v>
      </c>
      <c r="O84" s="37">
        <v>0</v>
      </c>
      <c r="P84" s="37">
        <v>0</v>
      </c>
      <c r="Q84" s="32">
        <v>1</v>
      </c>
      <c r="R84" s="32">
        <v>0</v>
      </c>
      <c r="S84" s="32">
        <v>0</v>
      </c>
      <c r="T84" s="32">
        <v>0</v>
      </c>
      <c r="U84" s="33">
        <f>SUM(D84:T84)</f>
        <v>2</v>
      </c>
      <c r="V84" s="33">
        <f t="shared" si="23"/>
        <v>2</v>
      </c>
      <c r="W84" s="33">
        <v>0</v>
      </c>
      <c r="X84" s="24"/>
      <c r="Y84" s="24">
        <v>24500</v>
      </c>
      <c r="Z84" s="24">
        <f t="shared" si="19"/>
        <v>25725</v>
      </c>
      <c r="AA84" s="24">
        <f t="shared" si="20"/>
        <v>51450</v>
      </c>
      <c r="AB84" s="24">
        <f t="shared" si="21"/>
        <v>51450</v>
      </c>
      <c r="AC84" s="24">
        <f t="shared" si="22"/>
        <v>0</v>
      </c>
      <c r="AD84" s="24"/>
      <c r="AE84" s="24"/>
      <c r="AF84" s="24"/>
      <c r="AG84" s="24"/>
      <c r="AH84" s="24"/>
      <c r="AI84" s="28"/>
      <c r="AJ84" s="24"/>
      <c r="AK84" s="6"/>
      <c r="AL84" s="6"/>
      <c r="AM84" s="6"/>
      <c r="AN84" s="6"/>
    </row>
    <row r="85" spans="1:40" ht="37.5" hidden="1" customHeight="1" x14ac:dyDescent="0.35">
      <c r="A85" s="29" t="s">
        <v>126</v>
      </c>
      <c r="B85" s="30" t="s">
        <v>28</v>
      </c>
      <c r="C85" s="35" t="s">
        <v>218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2</v>
      </c>
      <c r="K85" s="37">
        <v>0</v>
      </c>
      <c r="L85" s="37">
        <v>0</v>
      </c>
      <c r="M85" s="37">
        <v>0</v>
      </c>
      <c r="N85" s="37">
        <v>0</v>
      </c>
      <c r="O85" s="37">
        <v>0</v>
      </c>
      <c r="P85" s="37">
        <v>0</v>
      </c>
      <c r="Q85" s="32">
        <v>0</v>
      </c>
      <c r="R85" s="32">
        <v>0</v>
      </c>
      <c r="S85" s="32">
        <v>0</v>
      </c>
      <c r="T85" s="32">
        <v>0</v>
      </c>
      <c r="U85" s="33">
        <f>SUM(D85:T85)</f>
        <v>2</v>
      </c>
      <c r="V85" s="33">
        <f t="shared" si="23"/>
        <v>2</v>
      </c>
      <c r="W85" s="33">
        <v>0</v>
      </c>
      <c r="X85" s="24"/>
      <c r="Y85" s="24">
        <v>34700</v>
      </c>
      <c r="Z85" s="24">
        <f t="shared" si="19"/>
        <v>36435</v>
      </c>
      <c r="AA85" s="24">
        <f t="shared" si="20"/>
        <v>72870</v>
      </c>
      <c r="AB85" s="24">
        <f t="shared" si="21"/>
        <v>72870</v>
      </c>
      <c r="AC85" s="24">
        <f t="shared" si="22"/>
        <v>0</v>
      </c>
      <c r="AD85" s="24"/>
      <c r="AE85" s="24"/>
      <c r="AF85" s="24"/>
      <c r="AG85" s="24"/>
      <c r="AH85" s="24"/>
      <c r="AI85" s="28"/>
      <c r="AJ85" s="24"/>
      <c r="AK85" s="6"/>
      <c r="AL85" s="6"/>
      <c r="AM85" s="6"/>
      <c r="AN85" s="6"/>
    </row>
    <row r="86" spans="1:40" ht="27.75" hidden="1" customHeight="1" x14ac:dyDescent="0.35">
      <c r="A86" s="29" t="s">
        <v>55</v>
      </c>
      <c r="B86" s="30" t="str">
        <f>'[1]Da-1'!B1:H1</f>
        <v>Dohányzó asztal</v>
      </c>
      <c r="C86" s="35" t="s">
        <v>219</v>
      </c>
      <c r="D86" s="37">
        <v>0</v>
      </c>
      <c r="E86" s="37">
        <v>0</v>
      </c>
      <c r="F86" s="37">
        <v>0</v>
      </c>
      <c r="G86" s="37">
        <v>1</v>
      </c>
      <c r="H86" s="37">
        <v>11</v>
      </c>
      <c r="I86" s="37">
        <v>11</v>
      </c>
      <c r="J86" s="37">
        <v>1</v>
      </c>
      <c r="K86" s="37">
        <v>2</v>
      </c>
      <c r="L86" s="37">
        <v>6</v>
      </c>
      <c r="M86" s="37">
        <v>0</v>
      </c>
      <c r="N86" s="37">
        <v>0</v>
      </c>
      <c r="O86" s="37">
        <v>2</v>
      </c>
      <c r="P86" s="37">
        <v>2</v>
      </c>
      <c r="Q86" s="32">
        <v>2</v>
      </c>
      <c r="R86" s="32">
        <v>0</v>
      </c>
      <c r="S86" s="32">
        <v>2</v>
      </c>
      <c r="T86" s="32">
        <v>5</v>
      </c>
      <c r="U86" s="33">
        <f t="shared" ref="U86:U94" si="24">SUM(D86:T86)</f>
        <v>45</v>
      </c>
      <c r="V86" s="33">
        <f t="shared" si="23"/>
        <v>33</v>
      </c>
      <c r="W86" s="33">
        <v>12</v>
      </c>
      <c r="X86" s="24"/>
      <c r="Y86" s="24">
        <v>27800</v>
      </c>
      <c r="Z86" s="24">
        <f t="shared" si="19"/>
        <v>29190</v>
      </c>
      <c r="AA86" s="24">
        <f t="shared" si="20"/>
        <v>1313550</v>
      </c>
      <c r="AB86" s="24">
        <f t="shared" si="21"/>
        <v>963270</v>
      </c>
      <c r="AC86" s="24">
        <f t="shared" si="22"/>
        <v>350280</v>
      </c>
      <c r="AD86" s="24"/>
      <c r="AE86" s="24"/>
      <c r="AF86" s="24"/>
      <c r="AG86" s="24"/>
      <c r="AH86" s="24"/>
      <c r="AI86" s="28"/>
      <c r="AJ86" s="24"/>
      <c r="AK86" s="6"/>
      <c r="AL86" s="6"/>
      <c r="AM86" s="6"/>
      <c r="AN86" s="6"/>
    </row>
    <row r="87" spans="1:40" ht="25.5" hidden="1" customHeight="1" x14ac:dyDescent="0.35">
      <c r="A87" s="29" t="s">
        <v>101</v>
      </c>
      <c r="B87" s="30" t="s">
        <v>32</v>
      </c>
      <c r="C87" s="35" t="s">
        <v>220</v>
      </c>
      <c r="D87" s="37">
        <v>0</v>
      </c>
      <c r="E87" s="37">
        <v>0</v>
      </c>
      <c r="F87" s="37">
        <v>2</v>
      </c>
      <c r="G87" s="37">
        <v>21</v>
      </c>
      <c r="H87" s="37">
        <v>0</v>
      </c>
      <c r="I87" s="37">
        <v>20</v>
      </c>
      <c r="J87" s="37">
        <v>2</v>
      </c>
      <c r="K87" s="37">
        <v>3</v>
      </c>
      <c r="L87" s="37">
        <v>2</v>
      </c>
      <c r="M87" s="37">
        <v>0</v>
      </c>
      <c r="N87" s="37">
        <v>0</v>
      </c>
      <c r="O87" s="37">
        <v>1</v>
      </c>
      <c r="P87" s="37">
        <v>0</v>
      </c>
      <c r="Q87" s="32">
        <v>1</v>
      </c>
      <c r="R87" s="32">
        <v>3</v>
      </c>
      <c r="S87" s="32">
        <v>0</v>
      </c>
      <c r="T87" s="32">
        <v>11</v>
      </c>
      <c r="U87" s="33">
        <f t="shared" si="24"/>
        <v>66</v>
      </c>
      <c r="V87" s="33">
        <f t="shared" si="23"/>
        <v>66</v>
      </c>
      <c r="W87" s="33">
        <v>0</v>
      </c>
      <c r="X87" s="24"/>
      <c r="Y87" s="24">
        <v>23400</v>
      </c>
      <c r="Z87" s="24">
        <f t="shared" si="19"/>
        <v>24570</v>
      </c>
      <c r="AA87" s="24">
        <f t="shared" si="20"/>
        <v>1621620</v>
      </c>
      <c r="AB87" s="24">
        <f t="shared" si="21"/>
        <v>1621620</v>
      </c>
      <c r="AC87" s="24">
        <f t="shared" si="22"/>
        <v>0</v>
      </c>
      <c r="AD87" s="24"/>
      <c r="AE87" s="24"/>
      <c r="AF87" s="24"/>
      <c r="AG87" s="24"/>
      <c r="AH87" s="24"/>
      <c r="AI87" s="28"/>
      <c r="AJ87" s="24"/>
      <c r="AK87" s="6"/>
      <c r="AL87" s="6"/>
      <c r="AM87" s="6"/>
      <c r="AN87" s="6"/>
    </row>
    <row r="88" spans="1:40" ht="33" hidden="1" customHeight="1" x14ac:dyDescent="0.35">
      <c r="A88" s="29" t="s">
        <v>56</v>
      </c>
      <c r="B88" s="30" t="str">
        <f>'[1]Fta-1'!B1:H1</f>
        <v>Fogyasztó téri asztal</v>
      </c>
      <c r="C88" s="35" t="s">
        <v>221</v>
      </c>
      <c r="D88" s="37">
        <v>0</v>
      </c>
      <c r="E88" s="37">
        <v>0</v>
      </c>
      <c r="F88" s="37">
        <v>5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37">
        <v>0</v>
      </c>
      <c r="N88" s="37">
        <v>0</v>
      </c>
      <c r="O88" s="37">
        <v>0</v>
      </c>
      <c r="P88" s="37">
        <v>0</v>
      </c>
      <c r="Q88" s="32">
        <v>0</v>
      </c>
      <c r="R88" s="32">
        <v>0</v>
      </c>
      <c r="S88" s="32">
        <v>0</v>
      </c>
      <c r="T88" s="32">
        <v>0</v>
      </c>
      <c r="U88" s="33">
        <f t="shared" si="24"/>
        <v>5</v>
      </c>
      <c r="V88" s="33">
        <f t="shared" si="23"/>
        <v>5</v>
      </c>
      <c r="W88" s="33">
        <v>0</v>
      </c>
      <c r="X88" s="24"/>
      <c r="Y88" s="24">
        <v>21400</v>
      </c>
      <c r="Z88" s="24">
        <f t="shared" si="19"/>
        <v>22470</v>
      </c>
      <c r="AA88" s="24">
        <f t="shared" si="20"/>
        <v>112350</v>
      </c>
      <c r="AB88" s="24">
        <f t="shared" si="21"/>
        <v>112350</v>
      </c>
      <c r="AC88" s="24">
        <f t="shared" si="22"/>
        <v>0</v>
      </c>
      <c r="AD88" s="24"/>
      <c r="AE88" s="24"/>
      <c r="AF88" s="24"/>
      <c r="AG88" s="24"/>
      <c r="AH88" s="24"/>
      <c r="AI88" s="28"/>
      <c r="AJ88" s="24"/>
      <c r="AK88" s="6"/>
      <c r="AL88" s="6"/>
      <c r="AM88" s="6"/>
      <c r="AN88" s="6"/>
    </row>
    <row r="89" spans="1:40" ht="29.25" hidden="1" customHeight="1" x14ac:dyDescent="0.35">
      <c r="A89" s="29" t="s">
        <v>57</v>
      </c>
      <c r="B89" s="30" t="str">
        <f>'[1]Fta-2'!B1:H1</f>
        <v>Fogyasztó téri asztal</v>
      </c>
      <c r="C89" s="35" t="s">
        <v>222</v>
      </c>
      <c r="D89" s="37">
        <v>0</v>
      </c>
      <c r="E89" s="37">
        <v>0</v>
      </c>
      <c r="F89" s="37">
        <v>4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v>0</v>
      </c>
      <c r="N89" s="37">
        <v>0</v>
      </c>
      <c r="O89" s="37">
        <v>0</v>
      </c>
      <c r="P89" s="37">
        <v>0</v>
      </c>
      <c r="Q89" s="32">
        <v>0</v>
      </c>
      <c r="R89" s="32">
        <v>0</v>
      </c>
      <c r="S89" s="32">
        <v>0</v>
      </c>
      <c r="T89" s="32">
        <v>0</v>
      </c>
      <c r="U89" s="33">
        <f t="shared" si="24"/>
        <v>4</v>
      </c>
      <c r="V89" s="33">
        <f t="shared" si="23"/>
        <v>4</v>
      </c>
      <c r="W89" s="33">
        <v>0</v>
      </c>
      <c r="X89" s="24"/>
      <c r="Y89" s="24">
        <v>29800</v>
      </c>
      <c r="Z89" s="24">
        <f t="shared" si="19"/>
        <v>31290</v>
      </c>
      <c r="AA89" s="24">
        <f t="shared" si="20"/>
        <v>125160</v>
      </c>
      <c r="AB89" s="24">
        <f t="shared" si="21"/>
        <v>125160</v>
      </c>
      <c r="AC89" s="24">
        <f t="shared" si="22"/>
        <v>0</v>
      </c>
      <c r="AD89" s="24"/>
      <c r="AE89" s="24"/>
      <c r="AF89" s="24"/>
      <c r="AG89" s="24"/>
      <c r="AH89" s="24"/>
      <c r="AI89" s="28"/>
      <c r="AJ89" s="24"/>
      <c r="AK89" s="6"/>
      <c r="AL89" s="6"/>
      <c r="AM89" s="6"/>
      <c r="AN89" s="6"/>
    </row>
    <row r="90" spans="1:40" ht="29.25" hidden="1" customHeight="1" x14ac:dyDescent="0.35">
      <c r="A90" s="29" t="s">
        <v>58</v>
      </c>
      <c r="B90" s="30" t="str">
        <f>'[1]Fta-3'!B1:H1</f>
        <v>Fogyasztó téri asztal - kör alakú</v>
      </c>
      <c r="C90" s="35" t="s">
        <v>223</v>
      </c>
      <c r="D90" s="37">
        <v>0</v>
      </c>
      <c r="E90" s="37">
        <v>0</v>
      </c>
      <c r="F90" s="37">
        <v>3</v>
      </c>
      <c r="G90" s="37">
        <v>0</v>
      </c>
      <c r="H90" s="37">
        <v>0</v>
      </c>
      <c r="I90" s="37">
        <v>0</v>
      </c>
      <c r="J90" s="37">
        <v>0</v>
      </c>
      <c r="K90" s="37">
        <v>0</v>
      </c>
      <c r="L90" s="37">
        <v>1</v>
      </c>
      <c r="M90" s="37">
        <v>0</v>
      </c>
      <c r="N90" s="37">
        <v>0</v>
      </c>
      <c r="O90" s="37">
        <v>0</v>
      </c>
      <c r="P90" s="37">
        <v>0</v>
      </c>
      <c r="Q90" s="32">
        <v>0</v>
      </c>
      <c r="R90" s="32">
        <v>0</v>
      </c>
      <c r="S90" s="32">
        <v>0</v>
      </c>
      <c r="T90" s="32">
        <v>0</v>
      </c>
      <c r="U90" s="33">
        <f t="shared" si="24"/>
        <v>4</v>
      </c>
      <c r="V90" s="33">
        <f t="shared" si="23"/>
        <v>4</v>
      </c>
      <c r="W90" s="33">
        <v>0</v>
      </c>
      <c r="X90" s="24"/>
      <c r="Y90" s="24">
        <v>37800</v>
      </c>
      <c r="Z90" s="24">
        <f t="shared" si="19"/>
        <v>39690</v>
      </c>
      <c r="AA90" s="24">
        <f t="shared" si="20"/>
        <v>158760</v>
      </c>
      <c r="AB90" s="24">
        <f t="shared" si="21"/>
        <v>158760</v>
      </c>
      <c r="AC90" s="24">
        <f t="shared" si="22"/>
        <v>0</v>
      </c>
      <c r="AD90" s="24"/>
      <c r="AE90" s="24"/>
      <c r="AF90" s="24"/>
      <c r="AG90" s="24"/>
      <c r="AH90" s="24"/>
      <c r="AI90" s="28"/>
      <c r="AJ90" s="24"/>
      <c r="AK90" s="6"/>
      <c r="AL90" s="6"/>
      <c r="AM90" s="6"/>
      <c r="AN90" s="6"/>
    </row>
    <row r="91" spans="1:40" ht="33.75" hidden="1" customHeight="1" x14ac:dyDescent="0.35">
      <c r="A91" s="29" t="s">
        <v>59</v>
      </c>
      <c r="B91" s="30" t="str">
        <f>'[1]Fta-4'!B1:H1</f>
        <v>Fogyasztó téri asztal</v>
      </c>
      <c r="C91" s="35" t="s">
        <v>224</v>
      </c>
      <c r="D91" s="37">
        <v>0</v>
      </c>
      <c r="E91" s="37">
        <v>0</v>
      </c>
      <c r="F91" s="37">
        <v>6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  <c r="L91" s="37">
        <v>0</v>
      </c>
      <c r="M91" s="37">
        <v>0</v>
      </c>
      <c r="N91" s="37">
        <v>0</v>
      </c>
      <c r="O91" s="37">
        <v>0</v>
      </c>
      <c r="P91" s="37">
        <v>0</v>
      </c>
      <c r="Q91" s="32">
        <v>0</v>
      </c>
      <c r="R91" s="32">
        <v>0</v>
      </c>
      <c r="S91" s="32">
        <v>0</v>
      </c>
      <c r="T91" s="32">
        <v>0</v>
      </c>
      <c r="U91" s="33">
        <f t="shared" si="24"/>
        <v>6</v>
      </c>
      <c r="V91" s="33">
        <f t="shared" si="23"/>
        <v>6</v>
      </c>
      <c r="W91" s="33">
        <v>0</v>
      </c>
      <c r="X91" s="24"/>
      <c r="Y91" s="24">
        <v>26800</v>
      </c>
      <c r="Z91" s="24">
        <f t="shared" si="19"/>
        <v>28140</v>
      </c>
      <c r="AA91" s="24">
        <f t="shared" si="20"/>
        <v>168840</v>
      </c>
      <c r="AB91" s="24">
        <f t="shared" si="21"/>
        <v>168840</v>
      </c>
      <c r="AC91" s="24">
        <f t="shared" si="22"/>
        <v>0</v>
      </c>
      <c r="AD91" s="24"/>
      <c r="AE91" s="24"/>
      <c r="AF91" s="24"/>
      <c r="AG91" s="24"/>
      <c r="AH91" s="24"/>
      <c r="AI91" s="28"/>
      <c r="AJ91" s="24"/>
      <c r="AK91" s="6"/>
      <c r="AL91" s="6"/>
      <c r="AM91" s="6"/>
      <c r="AN91" s="6"/>
    </row>
    <row r="92" spans="1:40" ht="30.75" hidden="1" customHeight="1" x14ac:dyDescent="0.35">
      <c r="A92" s="29" t="s">
        <v>60</v>
      </c>
      <c r="B92" s="30" t="str">
        <f>'[1]Fta-5'!B1:H1</f>
        <v>Fogyasztó téri asztal</v>
      </c>
      <c r="C92" s="35" t="s">
        <v>225</v>
      </c>
      <c r="D92" s="37">
        <v>0</v>
      </c>
      <c r="E92" s="37">
        <v>0</v>
      </c>
      <c r="F92" s="37">
        <v>7</v>
      </c>
      <c r="G92" s="37">
        <v>0</v>
      </c>
      <c r="H92" s="37">
        <v>0</v>
      </c>
      <c r="I92" s="37">
        <v>0</v>
      </c>
      <c r="J92" s="37">
        <v>0</v>
      </c>
      <c r="K92" s="37">
        <v>0</v>
      </c>
      <c r="L92" s="37">
        <v>0</v>
      </c>
      <c r="M92" s="37">
        <v>0</v>
      </c>
      <c r="N92" s="37">
        <v>0</v>
      </c>
      <c r="O92" s="37">
        <v>0</v>
      </c>
      <c r="P92" s="37">
        <v>0</v>
      </c>
      <c r="Q92" s="32">
        <v>0</v>
      </c>
      <c r="R92" s="32">
        <v>0</v>
      </c>
      <c r="S92" s="32">
        <v>0</v>
      </c>
      <c r="T92" s="32">
        <v>0</v>
      </c>
      <c r="U92" s="33">
        <f t="shared" si="24"/>
        <v>7</v>
      </c>
      <c r="V92" s="33">
        <f t="shared" si="23"/>
        <v>7</v>
      </c>
      <c r="W92" s="33">
        <v>0</v>
      </c>
      <c r="X92" s="24"/>
      <c r="Y92" s="24">
        <v>34500</v>
      </c>
      <c r="Z92" s="24">
        <f t="shared" si="19"/>
        <v>36225</v>
      </c>
      <c r="AA92" s="24">
        <f t="shared" si="20"/>
        <v>253575</v>
      </c>
      <c r="AB92" s="24">
        <f t="shared" si="21"/>
        <v>253575</v>
      </c>
      <c r="AC92" s="24">
        <f t="shared" si="22"/>
        <v>0</v>
      </c>
      <c r="AD92" s="24"/>
      <c r="AE92" s="24"/>
      <c r="AF92" s="24"/>
      <c r="AG92" s="24"/>
      <c r="AH92" s="24"/>
      <c r="AI92" s="28"/>
      <c r="AJ92" s="24"/>
      <c r="AK92" s="6"/>
      <c r="AL92" s="6"/>
      <c r="AM92" s="6"/>
      <c r="AN92" s="6"/>
    </row>
    <row r="93" spans="1:40" ht="25.5" hidden="1" customHeight="1" x14ac:dyDescent="0.35">
      <c r="A93" s="29" t="s">
        <v>61</v>
      </c>
      <c r="B93" s="30" t="str">
        <f>'[1]Kta-1'!B1:H1</f>
        <v>Kültéri kör asztal</v>
      </c>
      <c r="C93" s="35" t="s">
        <v>226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37">
        <v>0</v>
      </c>
      <c r="N93" s="37">
        <v>0</v>
      </c>
      <c r="O93" s="37">
        <v>0</v>
      </c>
      <c r="P93" s="37">
        <v>0</v>
      </c>
      <c r="Q93" s="32">
        <v>0</v>
      </c>
      <c r="R93" s="32">
        <v>0</v>
      </c>
      <c r="S93" s="32">
        <v>0</v>
      </c>
      <c r="T93" s="32">
        <v>0</v>
      </c>
      <c r="U93" s="33">
        <f t="shared" si="24"/>
        <v>0</v>
      </c>
      <c r="V93" s="33">
        <f t="shared" si="23"/>
        <v>0</v>
      </c>
      <c r="W93" s="33">
        <v>0</v>
      </c>
      <c r="X93" s="24"/>
      <c r="Y93" s="24"/>
      <c r="Z93" s="24">
        <f t="shared" si="19"/>
        <v>0</v>
      </c>
      <c r="AA93" s="24">
        <f t="shared" si="20"/>
        <v>0</v>
      </c>
      <c r="AB93" s="24">
        <f t="shared" si="21"/>
        <v>0</v>
      </c>
      <c r="AC93" s="24">
        <f t="shared" si="22"/>
        <v>0</v>
      </c>
      <c r="AD93" s="24"/>
      <c r="AE93" s="24"/>
      <c r="AF93" s="24"/>
      <c r="AG93" s="24"/>
      <c r="AH93" s="24"/>
      <c r="AI93" s="28"/>
      <c r="AJ93" s="24"/>
      <c r="AK93" s="6"/>
      <c r="AL93" s="6"/>
      <c r="AM93" s="6"/>
      <c r="AN93" s="6"/>
    </row>
    <row r="94" spans="1:40" ht="31.5" hidden="1" x14ac:dyDescent="0.35">
      <c r="A94" s="29" t="s">
        <v>62</v>
      </c>
      <c r="B94" s="30" t="str">
        <f>'[1]Kta-2'!B1:H1</f>
        <v>Kültéri kör asztal</v>
      </c>
      <c r="C94" s="35" t="s">
        <v>226</v>
      </c>
      <c r="D94" s="37">
        <v>0</v>
      </c>
      <c r="E94" s="37">
        <v>0</v>
      </c>
      <c r="F94" s="37">
        <v>0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37">
        <v>0</v>
      </c>
      <c r="M94" s="37">
        <v>0</v>
      </c>
      <c r="N94" s="37">
        <v>6</v>
      </c>
      <c r="O94" s="37">
        <v>0</v>
      </c>
      <c r="P94" s="37">
        <v>0</v>
      </c>
      <c r="Q94" s="32">
        <v>0</v>
      </c>
      <c r="R94" s="32">
        <v>0</v>
      </c>
      <c r="S94" s="32">
        <v>0</v>
      </c>
      <c r="T94" s="32">
        <v>0</v>
      </c>
      <c r="U94" s="33">
        <f t="shared" si="24"/>
        <v>6</v>
      </c>
      <c r="V94" s="33">
        <f t="shared" si="23"/>
        <v>0</v>
      </c>
      <c r="W94" s="33">
        <v>6</v>
      </c>
      <c r="X94" s="24"/>
      <c r="Y94" s="24">
        <v>54800</v>
      </c>
      <c r="Z94" s="24">
        <f t="shared" si="19"/>
        <v>57540</v>
      </c>
      <c r="AA94" s="24">
        <f t="shared" si="20"/>
        <v>345240</v>
      </c>
      <c r="AB94" s="24">
        <f t="shared" si="21"/>
        <v>0</v>
      </c>
      <c r="AC94" s="24">
        <f t="shared" si="22"/>
        <v>345240</v>
      </c>
      <c r="AD94" s="24"/>
      <c r="AE94" s="24"/>
      <c r="AF94" s="24"/>
      <c r="AG94" s="24"/>
      <c r="AH94" s="24"/>
      <c r="AI94" s="28"/>
      <c r="AJ94" s="24"/>
      <c r="AK94" s="6"/>
      <c r="AL94" s="6"/>
      <c r="AM94" s="6"/>
      <c r="AN94" s="6"/>
    </row>
    <row r="95" spans="1:40" x14ac:dyDescent="0.35">
      <c r="A95" s="65" t="s">
        <v>63</v>
      </c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"/>
      <c r="AL95" s="6"/>
      <c r="AM95" s="6"/>
      <c r="AN95" s="6"/>
    </row>
    <row r="96" spans="1:40" x14ac:dyDescent="0.35">
      <c r="A96" s="29" t="s">
        <v>64</v>
      </c>
      <c r="B96" s="30" t="str">
        <f>'[1]S-1'!B1:H1</f>
        <v>Munkaszék</v>
      </c>
      <c r="C96" s="35" t="s">
        <v>208</v>
      </c>
      <c r="D96" s="37">
        <v>0</v>
      </c>
      <c r="E96" s="37">
        <v>0</v>
      </c>
      <c r="F96" s="37">
        <v>27</v>
      </c>
      <c r="G96" s="37">
        <v>56</v>
      </c>
      <c r="H96" s="37">
        <v>0</v>
      </c>
      <c r="I96" s="37">
        <v>118</v>
      </c>
      <c r="J96" s="37">
        <v>64</v>
      </c>
      <c r="K96" s="37">
        <v>47</v>
      </c>
      <c r="L96" s="37">
        <v>92</v>
      </c>
      <c r="M96" s="37">
        <v>4</v>
      </c>
      <c r="N96" s="37">
        <v>0</v>
      </c>
      <c r="O96" s="37">
        <v>54</v>
      </c>
      <c r="P96" s="37">
        <v>61</v>
      </c>
      <c r="Q96" s="32">
        <v>82</v>
      </c>
      <c r="R96" s="32">
        <v>37</v>
      </c>
      <c r="S96" s="32">
        <v>50</v>
      </c>
      <c r="T96" s="32">
        <v>47</v>
      </c>
      <c r="U96" s="33">
        <f t="shared" ref="U96:U121" si="25">SUM(D96:T96)</f>
        <v>739</v>
      </c>
      <c r="V96" s="9">
        <f t="shared" ref="V96:V121" si="26">U96-W96</f>
        <v>739</v>
      </c>
      <c r="W96" s="9">
        <v>0</v>
      </c>
      <c r="X96" s="34"/>
      <c r="Y96" s="38"/>
      <c r="Z96" s="24">
        <v>48000</v>
      </c>
      <c r="AA96" s="38">
        <f t="shared" si="20"/>
        <v>35472000</v>
      </c>
      <c r="AB96" s="38">
        <f t="shared" si="21"/>
        <v>35472000</v>
      </c>
      <c r="AC96" s="38">
        <f t="shared" si="22"/>
        <v>0</v>
      </c>
      <c r="AD96" s="38"/>
      <c r="AE96" s="38"/>
      <c r="AF96" s="24"/>
      <c r="AG96" s="24">
        <v>7000000</v>
      </c>
      <c r="AH96" s="24">
        <v>1000000</v>
      </c>
      <c r="AI96" s="70"/>
      <c r="AJ96" s="12">
        <f>V96*AI96</f>
        <v>0</v>
      </c>
      <c r="AK96" s="6"/>
      <c r="AL96" s="6"/>
      <c r="AM96" s="6"/>
      <c r="AN96" s="6"/>
    </row>
    <row r="97" spans="1:40" x14ac:dyDescent="0.35">
      <c r="A97" s="29" t="s">
        <v>65</v>
      </c>
      <c r="B97" s="30" t="str">
        <f>'[1]S-2'!B1:H1</f>
        <v>Munkaszék 24 órás</v>
      </c>
      <c r="C97" s="35" t="s">
        <v>208</v>
      </c>
      <c r="D97" s="37">
        <v>0</v>
      </c>
      <c r="E97" s="37">
        <v>0</v>
      </c>
      <c r="F97" s="37">
        <v>2</v>
      </c>
      <c r="G97" s="37">
        <v>12</v>
      </c>
      <c r="H97" s="37">
        <v>0</v>
      </c>
      <c r="I97" s="37">
        <v>0</v>
      </c>
      <c r="J97" s="37">
        <v>4</v>
      </c>
      <c r="K97" s="37">
        <v>2</v>
      </c>
      <c r="L97" s="37">
        <v>9</v>
      </c>
      <c r="M97" s="37">
        <v>0</v>
      </c>
      <c r="N97" s="37">
        <v>0</v>
      </c>
      <c r="O97" s="37">
        <v>2</v>
      </c>
      <c r="P97" s="37">
        <v>2</v>
      </c>
      <c r="Q97" s="32">
        <v>0</v>
      </c>
      <c r="R97" s="32">
        <v>7</v>
      </c>
      <c r="S97" s="32">
        <v>0</v>
      </c>
      <c r="T97" s="32">
        <v>11</v>
      </c>
      <c r="U97" s="33">
        <f t="shared" si="25"/>
        <v>51</v>
      </c>
      <c r="V97" s="9">
        <f t="shared" si="26"/>
        <v>51</v>
      </c>
      <c r="W97" s="9">
        <v>0</v>
      </c>
      <c r="X97" s="34"/>
      <c r="Y97" s="38"/>
      <c r="Z97" s="24">
        <v>119000</v>
      </c>
      <c r="AA97" s="38">
        <f t="shared" si="20"/>
        <v>6069000</v>
      </c>
      <c r="AB97" s="38">
        <f t="shared" si="21"/>
        <v>6069000</v>
      </c>
      <c r="AC97" s="38">
        <f t="shared" si="22"/>
        <v>0</v>
      </c>
      <c r="AD97" s="38"/>
      <c r="AE97" s="38"/>
      <c r="AF97" s="24"/>
      <c r="AG97" s="24"/>
      <c r="AH97" s="24"/>
      <c r="AI97" s="70"/>
      <c r="AJ97" s="12">
        <f t="shared" ref="AJ97:AJ122" si="27">V97*AI97</f>
        <v>0</v>
      </c>
      <c r="AK97" s="6"/>
      <c r="AL97" s="6"/>
      <c r="AM97" s="6"/>
      <c r="AN97" s="6"/>
    </row>
    <row r="98" spans="1:40" x14ac:dyDescent="0.35">
      <c r="A98" s="29" t="s">
        <v>66</v>
      </c>
      <c r="B98" s="30" t="str">
        <f>'[1]S-3'!B1:H1</f>
        <v>Vendégszék</v>
      </c>
      <c r="C98" s="35" t="s">
        <v>208</v>
      </c>
      <c r="D98" s="37">
        <v>0</v>
      </c>
      <c r="E98" s="37">
        <v>4</v>
      </c>
      <c r="F98" s="37">
        <v>2</v>
      </c>
      <c r="G98" s="37">
        <v>2</v>
      </c>
      <c r="H98" s="37">
        <v>0</v>
      </c>
      <c r="I98" s="37">
        <v>12</v>
      </c>
      <c r="J98" s="37">
        <v>39</v>
      </c>
      <c r="K98" s="37">
        <v>16</v>
      </c>
      <c r="L98" s="37">
        <v>15</v>
      </c>
      <c r="M98" s="37">
        <v>20</v>
      </c>
      <c r="N98" s="37">
        <v>0</v>
      </c>
      <c r="O98" s="37">
        <v>14</v>
      </c>
      <c r="P98" s="37">
        <v>26</v>
      </c>
      <c r="Q98" s="32">
        <v>31</v>
      </c>
      <c r="R98" s="32">
        <v>6</v>
      </c>
      <c r="S98" s="32">
        <v>33</v>
      </c>
      <c r="T98" s="32">
        <v>16</v>
      </c>
      <c r="U98" s="33">
        <f t="shared" si="25"/>
        <v>236</v>
      </c>
      <c r="V98" s="9">
        <f t="shared" si="26"/>
        <v>236</v>
      </c>
      <c r="W98" s="9">
        <v>0</v>
      </c>
      <c r="X98" s="38"/>
      <c r="Y98" s="38"/>
      <c r="Z98" s="24">
        <v>25000</v>
      </c>
      <c r="AA98" s="38">
        <f t="shared" si="20"/>
        <v>5900000</v>
      </c>
      <c r="AB98" s="38">
        <f t="shared" si="21"/>
        <v>5900000</v>
      </c>
      <c r="AC98" s="38">
        <f t="shared" si="22"/>
        <v>0</v>
      </c>
      <c r="AD98" s="38"/>
      <c r="AE98" s="38"/>
      <c r="AF98" s="24"/>
      <c r="AG98" s="24"/>
      <c r="AH98" s="24"/>
      <c r="AI98" s="70"/>
      <c r="AJ98" s="12">
        <f t="shared" si="27"/>
        <v>0</v>
      </c>
      <c r="AK98" s="6"/>
      <c r="AL98" s="6"/>
      <c r="AM98" s="6"/>
      <c r="AN98" s="6"/>
    </row>
    <row r="99" spans="1:40" x14ac:dyDescent="0.35">
      <c r="A99" s="29" t="s">
        <v>67</v>
      </c>
      <c r="B99" s="30" t="str">
        <f>'[1]S-4'!B1:H1</f>
        <v>Tárgyalószék</v>
      </c>
      <c r="C99" s="35" t="s">
        <v>208</v>
      </c>
      <c r="D99" s="37">
        <v>0</v>
      </c>
      <c r="E99" s="37">
        <v>0</v>
      </c>
      <c r="F99" s="37">
        <v>6</v>
      </c>
      <c r="G99" s="37">
        <v>87</v>
      </c>
      <c r="H99" s="37">
        <v>0</v>
      </c>
      <c r="I99" s="37">
        <v>49</v>
      </c>
      <c r="J99" s="37">
        <v>0</v>
      </c>
      <c r="K99" s="37">
        <v>54</v>
      </c>
      <c r="L99" s="37">
        <v>48</v>
      </c>
      <c r="M99" s="37">
        <v>0</v>
      </c>
      <c r="N99" s="37">
        <v>0</v>
      </c>
      <c r="O99" s="37">
        <v>12</v>
      </c>
      <c r="P99" s="37">
        <v>0</v>
      </c>
      <c r="Q99" s="32">
        <v>116</v>
      </c>
      <c r="R99" s="32">
        <v>0</v>
      </c>
      <c r="S99" s="32">
        <v>0</v>
      </c>
      <c r="T99" s="32">
        <v>0</v>
      </c>
      <c r="U99" s="33">
        <f t="shared" si="25"/>
        <v>372</v>
      </c>
      <c r="V99" s="9">
        <f t="shared" si="26"/>
        <v>372</v>
      </c>
      <c r="W99" s="9">
        <v>0</v>
      </c>
      <c r="X99" s="34"/>
      <c r="Y99" s="38"/>
      <c r="Z99" s="24">
        <v>46000</v>
      </c>
      <c r="AA99" s="38">
        <f t="shared" si="20"/>
        <v>17112000</v>
      </c>
      <c r="AB99" s="38">
        <f t="shared" si="21"/>
        <v>17112000</v>
      </c>
      <c r="AC99" s="38">
        <f t="shared" si="22"/>
        <v>0</v>
      </c>
      <c r="AD99" s="38"/>
      <c r="AE99" s="38"/>
      <c r="AF99" s="24"/>
      <c r="AG99" s="24"/>
      <c r="AH99" s="24"/>
      <c r="AI99" s="70"/>
      <c r="AJ99" s="12">
        <f t="shared" si="27"/>
        <v>0</v>
      </c>
      <c r="AK99" s="6"/>
      <c r="AL99" s="6"/>
      <c r="AM99" s="6"/>
      <c r="AN99" s="6"/>
    </row>
    <row r="100" spans="1:40" x14ac:dyDescent="0.35">
      <c r="A100" s="29" t="s">
        <v>239</v>
      </c>
      <c r="B100" s="30" t="s">
        <v>240</v>
      </c>
      <c r="C100" s="35" t="s">
        <v>208</v>
      </c>
      <c r="D100" s="37">
        <v>0</v>
      </c>
      <c r="E100" s="37">
        <v>0</v>
      </c>
      <c r="F100" s="37">
        <v>0</v>
      </c>
      <c r="G100" s="37">
        <v>10</v>
      </c>
      <c r="H100" s="37">
        <v>0</v>
      </c>
      <c r="I100" s="37">
        <v>18</v>
      </c>
      <c r="J100" s="37">
        <v>6</v>
      </c>
      <c r="K100" s="37">
        <v>4</v>
      </c>
      <c r="L100" s="37">
        <v>19</v>
      </c>
      <c r="M100" s="37">
        <v>0</v>
      </c>
      <c r="N100" s="37">
        <v>0</v>
      </c>
      <c r="O100" s="37">
        <v>6</v>
      </c>
      <c r="P100" s="37">
        <v>0</v>
      </c>
      <c r="Q100" s="32">
        <v>0</v>
      </c>
      <c r="R100" s="32">
        <v>6</v>
      </c>
      <c r="S100" s="32">
        <v>24</v>
      </c>
      <c r="T100" s="32">
        <v>28</v>
      </c>
      <c r="U100" s="33">
        <f t="shared" si="25"/>
        <v>121</v>
      </c>
      <c r="V100" s="9">
        <f t="shared" si="26"/>
        <v>121</v>
      </c>
      <c r="W100" s="9">
        <v>0</v>
      </c>
      <c r="X100" s="38"/>
      <c r="Y100" s="38"/>
      <c r="Z100" s="24">
        <v>46000</v>
      </c>
      <c r="AA100" s="38">
        <f t="shared" si="20"/>
        <v>5566000</v>
      </c>
      <c r="AB100" s="38">
        <f t="shared" si="21"/>
        <v>5566000</v>
      </c>
      <c r="AC100" s="38">
        <f t="shared" si="22"/>
        <v>0</v>
      </c>
      <c r="AD100" s="38"/>
      <c r="AE100" s="38"/>
      <c r="AF100" s="24"/>
      <c r="AG100" s="24"/>
      <c r="AH100" s="24"/>
      <c r="AI100" s="70"/>
      <c r="AJ100" s="12">
        <f t="shared" si="27"/>
        <v>0</v>
      </c>
      <c r="AK100" s="6"/>
      <c r="AL100" s="6"/>
      <c r="AM100" s="6"/>
      <c r="AN100" s="6"/>
    </row>
    <row r="101" spans="1:40" x14ac:dyDescent="0.35">
      <c r="A101" s="29" t="s">
        <v>68</v>
      </c>
      <c r="B101" s="30" t="str">
        <f>'[1]S-5'!B1:H1</f>
        <v>Konferencia szék</v>
      </c>
      <c r="C101" s="35" t="s">
        <v>208</v>
      </c>
      <c r="D101" s="37">
        <v>0</v>
      </c>
      <c r="E101" s="37">
        <v>0</v>
      </c>
      <c r="F101" s="37">
        <v>243</v>
      </c>
      <c r="G101" s="37">
        <v>25</v>
      </c>
      <c r="H101" s="37">
        <v>0</v>
      </c>
      <c r="I101" s="37">
        <v>20</v>
      </c>
      <c r="J101" s="37">
        <v>0</v>
      </c>
      <c r="K101" s="37">
        <v>0</v>
      </c>
      <c r="L101" s="37">
        <v>4</v>
      </c>
      <c r="M101" s="37">
        <v>0</v>
      </c>
      <c r="N101" s="37">
        <v>0</v>
      </c>
      <c r="O101" s="37">
        <v>0</v>
      </c>
      <c r="P101" s="37">
        <v>0</v>
      </c>
      <c r="Q101" s="32">
        <v>0</v>
      </c>
      <c r="R101" s="32">
        <v>0</v>
      </c>
      <c r="S101" s="32">
        <v>0</v>
      </c>
      <c r="T101" s="32">
        <v>0</v>
      </c>
      <c r="U101" s="33">
        <f t="shared" si="25"/>
        <v>292</v>
      </c>
      <c r="V101" s="9">
        <f t="shared" si="26"/>
        <v>292</v>
      </c>
      <c r="W101" s="9">
        <v>0</v>
      </c>
      <c r="X101" s="38"/>
      <c r="Y101" s="38"/>
      <c r="Z101" s="24">
        <v>24000</v>
      </c>
      <c r="AA101" s="38">
        <f t="shared" si="20"/>
        <v>7008000</v>
      </c>
      <c r="AB101" s="38">
        <f t="shared" si="21"/>
        <v>7008000</v>
      </c>
      <c r="AC101" s="38">
        <f t="shared" si="22"/>
        <v>0</v>
      </c>
      <c r="AD101" s="38"/>
      <c r="AE101" s="38"/>
      <c r="AF101" s="24"/>
      <c r="AG101" s="24"/>
      <c r="AH101" s="24"/>
      <c r="AI101" s="70"/>
      <c r="AJ101" s="12">
        <f t="shared" si="27"/>
        <v>0</v>
      </c>
      <c r="AK101" s="6"/>
      <c r="AL101" s="6"/>
      <c r="AM101" s="6"/>
      <c r="AN101" s="6"/>
    </row>
    <row r="102" spans="1:40" ht="31.5" x14ac:dyDescent="0.35">
      <c r="A102" s="29" t="s">
        <v>69</v>
      </c>
      <c r="B102" s="30" t="str">
        <f>'[1]S-5i'!B1:H1</f>
        <v>Konferencia szék - írólapos</v>
      </c>
      <c r="C102" s="35" t="s">
        <v>208</v>
      </c>
      <c r="D102" s="37">
        <v>0</v>
      </c>
      <c r="E102" s="37">
        <v>0</v>
      </c>
      <c r="F102" s="37">
        <v>0</v>
      </c>
      <c r="G102" s="37">
        <v>0</v>
      </c>
      <c r="H102" s="37">
        <v>0</v>
      </c>
      <c r="I102" s="37">
        <v>25</v>
      </c>
      <c r="J102" s="37">
        <v>0</v>
      </c>
      <c r="K102" s="37">
        <v>0</v>
      </c>
      <c r="L102" s="37">
        <v>0</v>
      </c>
      <c r="M102" s="37">
        <v>0</v>
      </c>
      <c r="N102" s="37">
        <v>0</v>
      </c>
      <c r="O102" s="37">
        <v>0</v>
      </c>
      <c r="P102" s="37">
        <v>0</v>
      </c>
      <c r="Q102" s="32">
        <v>0</v>
      </c>
      <c r="R102" s="32">
        <v>3</v>
      </c>
      <c r="S102" s="32">
        <v>0</v>
      </c>
      <c r="T102" s="32">
        <v>0</v>
      </c>
      <c r="U102" s="33">
        <f t="shared" si="25"/>
        <v>28</v>
      </c>
      <c r="V102" s="9">
        <f t="shared" si="26"/>
        <v>28</v>
      </c>
      <c r="W102" s="9">
        <v>0</v>
      </c>
      <c r="X102" s="38"/>
      <c r="Y102" s="38"/>
      <c r="Z102" s="24">
        <v>35000</v>
      </c>
      <c r="AA102" s="38">
        <f t="shared" si="20"/>
        <v>980000</v>
      </c>
      <c r="AB102" s="38">
        <f t="shared" si="21"/>
        <v>980000</v>
      </c>
      <c r="AC102" s="38">
        <f t="shared" si="22"/>
        <v>0</v>
      </c>
      <c r="AD102" s="38"/>
      <c r="AE102" s="38"/>
      <c r="AF102" s="24"/>
      <c r="AG102" s="24"/>
      <c r="AH102" s="24"/>
      <c r="AI102" s="70"/>
      <c r="AJ102" s="12">
        <f t="shared" si="27"/>
        <v>0</v>
      </c>
      <c r="AK102" s="6"/>
      <c r="AL102" s="6"/>
      <c r="AM102" s="6"/>
      <c r="AN102" s="6"/>
    </row>
    <row r="103" spans="1:40" x14ac:dyDescent="0.35">
      <c r="A103" s="29" t="s">
        <v>70</v>
      </c>
      <c r="B103" s="30" t="str">
        <f>'[1]Sv-1'!B1:H1</f>
        <v>Vezetői munkaszék</v>
      </c>
      <c r="C103" s="35" t="s">
        <v>208</v>
      </c>
      <c r="D103" s="37">
        <v>0</v>
      </c>
      <c r="E103" s="37">
        <v>0</v>
      </c>
      <c r="F103" s="37">
        <v>0</v>
      </c>
      <c r="G103" s="37">
        <v>2</v>
      </c>
      <c r="H103" s="37">
        <v>0</v>
      </c>
      <c r="I103" s="37">
        <v>4</v>
      </c>
      <c r="J103" s="37">
        <v>1</v>
      </c>
      <c r="K103" s="37">
        <v>1</v>
      </c>
      <c r="L103" s="37">
        <v>6</v>
      </c>
      <c r="M103" s="37">
        <v>0</v>
      </c>
      <c r="N103" s="37">
        <v>0</v>
      </c>
      <c r="O103" s="37">
        <v>3</v>
      </c>
      <c r="P103" s="37">
        <v>3</v>
      </c>
      <c r="Q103" s="32">
        <f t="shared" ref="Q103" si="28">Q55</f>
        <v>0</v>
      </c>
      <c r="R103" s="32">
        <v>1</v>
      </c>
      <c r="S103" s="32">
        <v>2</v>
      </c>
      <c r="T103" s="32">
        <v>2</v>
      </c>
      <c r="U103" s="33">
        <f t="shared" si="25"/>
        <v>25</v>
      </c>
      <c r="V103" s="9">
        <f t="shared" si="26"/>
        <v>25</v>
      </c>
      <c r="W103" s="9">
        <v>0</v>
      </c>
      <c r="X103" s="38"/>
      <c r="Y103" s="38"/>
      <c r="Z103" s="24">
        <v>290000</v>
      </c>
      <c r="AA103" s="38">
        <f t="shared" si="20"/>
        <v>7250000</v>
      </c>
      <c r="AB103" s="38">
        <f t="shared" si="21"/>
        <v>7250000</v>
      </c>
      <c r="AC103" s="38">
        <f t="shared" si="22"/>
        <v>0</v>
      </c>
      <c r="AD103" s="38"/>
      <c r="AE103" s="38"/>
      <c r="AF103" s="24"/>
      <c r="AG103" s="24"/>
      <c r="AH103" s="24"/>
      <c r="AI103" s="70"/>
      <c r="AJ103" s="12">
        <f t="shared" si="27"/>
        <v>0</v>
      </c>
      <c r="AK103" s="6"/>
      <c r="AL103" s="6"/>
      <c r="AM103" s="6"/>
      <c r="AN103" s="6"/>
    </row>
    <row r="104" spans="1:40" x14ac:dyDescent="0.35">
      <c r="A104" s="29" t="s">
        <v>71</v>
      </c>
      <c r="B104" s="30" t="str">
        <f>'[1]Vk-1'!B1:H1</f>
        <v>Vezetői fotel</v>
      </c>
      <c r="C104" s="35" t="s">
        <v>208</v>
      </c>
      <c r="D104" s="37">
        <v>0</v>
      </c>
      <c r="E104" s="37">
        <v>0</v>
      </c>
      <c r="F104" s="37">
        <v>0</v>
      </c>
      <c r="G104" s="37">
        <v>0</v>
      </c>
      <c r="H104" s="37">
        <v>0</v>
      </c>
      <c r="I104" s="37">
        <v>5</v>
      </c>
      <c r="J104" s="37">
        <v>0</v>
      </c>
      <c r="K104" s="37">
        <v>1</v>
      </c>
      <c r="L104" s="37">
        <v>2</v>
      </c>
      <c r="M104" s="37">
        <v>0</v>
      </c>
      <c r="N104" s="37">
        <v>0</v>
      </c>
      <c r="O104" s="37">
        <v>0</v>
      </c>
      <c r="P104" s="37">
        <v>0</v>
      </c>
      <c r="Q104" s="32">
        <v>0</v>
      </c>
      <c r="R104" s="32">
        <v>0</v>
      </c>
      <c r="S104" s="32">
        <v>10</v>
      </c>
      <c r="T104" s="32">
        <v>0</v>
      </c>
      <c r="U104" s="33">
        <f t="shared" si="25"/>
        <v>18</v>
      </c>
      <c r="V104" s="9">
        <f t="shared" si="26"/>
        <v>18</v>
      </c>
      <c r="W104" s="9">
        <v>0</v>
      </c>
      <c r="X104" s="38"/>
      <c r="Y104" s="38"/>
      <c r="Z104" s="24">
        <v>99000</v>
      </c>
      <c r="AA104" s="38">
        <f t="shared" si="20"/>
        <v>1782000</v>
      </c>
      <c r="AB104" s="38">
        <f t="shared" si="21"/>
        <v>1782000</v>
      </c>
      <c r="AC104" s="38">
        <f t="shared" si="22"/>
        <v>0</v>
      </c>
      <c r="AD104" s="38"/>
      <c r="AE104" s="38"/>
      <c r="AF104" s="24"/>
      <c r="AG104" s="24"/>
      <c r="AH104" s="24"/>
      <c r="AI104" s="70"/>
      <c r="AJ104" s="12">
        <f t="shared" si="27"/>
        <v>0</v>
      </c>
      <c r="AK104" s="6"/>
      <c r="AL104" s="6"/>
      <c r="AM104" s="6"/>
      <c r="AN104" s="6"/>
    </row>
    <row r="105" spans="1:40" x14ac:dyDescent="0.35">
      <c r="A105" s="29" t="s">
        <v>72</v>
      </c>
      <c r="B105" s="30" t="str">
        <f>'[1]Vk-2'!B1:H1</f>
        <v>Vezetői kanapé</v>
      </c>
      <c r="C105" s="35" t="s">
        <v>208</v>
      </c>
      <c r="D105" s="37">
        <v>0</v>
      </c>
      <c r="E105" s="37">
        <v>0</v>
      </c>
      <c r="F105" s="37">
        <v>0</v>
      </c>
      <c r="G105" s="37">
        <v>1</v>
      </c>
      <c r="H105" s="37">
        <v>0</v>
      </c>
      <c r="I105" s="37">
        <v>5</v>
      </c>
      <c r="J105" s="37">
        <v>0</v>
      </c>
      <c r="K105" s="37">
        <v>1</v>
      </c>
      <c r="L105" s="37">
        <v>1</v>
      </c>
      <c r="M105" s="37">
        <v>0</v>
      </c>
      <c r="N105" s="37">
        <v>0</v>
      </c>
      <c r="O105" s="37">
        <v>0</v>
      </c>
      <c r="P105" s="37">
        <v>0</v>
      </c>
      <c r="Q105" s="32">
        <v>0</v>
      </c>
      <c r="R105" s="32">
        <v>0</v>
      </c>
      <c r="S105" s="32">
        <v>2</v>
      </c>
      <c r="T105" s="32">
        <v>0</v>
      </c>
      <c r="U105" s="33">
        <f t="shared" si="25"/>
        <v>10</v>
      </c>
      <c r="V105" s="9">
        <f t="shared" si="26"/>
        <v>10</v>
      </c>
      <c r="W105" s="9">
        <v>0</v>
      </c>
      <c r="X105" s="38"/>
      <c r="Y105" s="38"/>
      <c r="Z105" s="24">
        <v>183000</v>
      </c>
      <c r="AA105" s="38">
        <f t="shared" si="20"/>
        <v>1830000</v>
      </c>
      <c r="AB105" s="38">
        <f t="shared" si="21"/>
        <v>1830000</v>
      </c>
      <c r="AC105" s="38">
        <f t="shared" si="22"/>
        <v>0</v>
      </c>
      <c r="AD105" s="38"/>
      <c r="AE105" s="38"/>
      <c r="AF105" s="24"/>
      <c r="AG105" s="24"/>
      <c r="AH105" s="24"/>
      <c r="AI105" s="70"/>
      <c r="AJ105" s="12">
        <f t="shared" si="27"/>
        <v>0</v>
      </c>
      <c r="AK105" s="6"/>
      <c r="AL105" s="6"/>
      <c r="AM105" s="6"/>
      <c r="AN105" s="6"/>
    </row>
    <row r="106" spans="1:40" x14ac:dyDescent="0.35">
      <c r="A106" s="29" t="s">
        <v>73</v>
      </c>
      <c r="B106" s="30" t="str">
        <f>'[1]Fk-1'!B1:H1</f>
        <v>Folyosói fotel</v>
      </c>
      <c r="C106" s="35" t="s">
        <v>208</v>
      </c>
      <c r="D106" s="37">
        <v>0</v>
      </c>
      <c r="E106" s="37">
        <v>0</v>
      </c>
      <c r="F106" s="37">
        <v>0</v>
      </c>
      <c r="G106" s="37">
        <v>2</v>
      </c>
      <c r="H106" s="37">
        <v>4</v>
      </c>
      <c r="I106" s="37">
        <v>10</v>
      </c>
      <c r="J106" s="37">
        <v>7</v>
      </c>
      <c r="K106" s="37">
        <v>6</v>
      </c>
      <c r="L106" s="37">
        <v>8</v>
      </c>
      <c r="M106" s="37">
        <v>0</v>
      </c>
      <c r="N106" s="37">
        <v>0</v>
      </c>
      <c r="O106" s="37">
        <v>2</v>
      </c>
      <c r="P106" s="37">
        <v>4</v>
      </c>
      <c r="Q106" s="32">
        <v>4</v>
      </c>
      <c r="R106" s="32">
        <v>0</v>
      </c>
      <c r="S106" s="32">
        <v>15</v>
      </c>
      <c r="T106" s="32">
        <v>4</v>
      </c>
      <c r="U106" s="33">
        <f t="shared" si="25"/>
        <v>66</v>
      </c>
      <c r="V106" s="9">
        <f t="shared" si="26"/>
        <v>58</v>
      </c>
      <c r="W106" s="9">
        <v>8</v>
      </c>
      <c r="X106" s="38"/>
      <c r="Y106" s="38"/>
      <c r="Z106" s="24">
        <v>120000</v>
      </c>
      <c r="AA106" s="38">
        <f t="shared" si="20"/>
        <v>7920000</v>
      </c>
      <c r="AB106" s="38">
        <f t="shared" si="21"/>
        <v>6960000</v>
      </c>
      <c r="AC106" s="38">
        <f t="shared" si="22"/>
        <v>960000</v>
      </c>
      <c r="AD106" s="38"/>
      <c r="AE106" s="38"/>
      <c r="AF106" s="24"/>
      <c r="AG106" s="24"/>
      <c r="AH106" s="24"/>
      <c r="AI106" s="70"/>
      <c r="AJ106" s="12">
        <f t="shared" si="27"/>
        <v>0</v>
      </c>
      <c r="AK106" s="6"/>
      <c r="AL106" s="6"/>
      <c r="AM106" s="6"/>
      <c r="AN106" s="6"/>
    </row>
    <row r="107" spans="1:40" x14ac:dyDescent="0.35">
      <c r="A107" s="29" t="s">
        <v>74</v>
      </c>
      <c r="B107" s="30" t="str">
        <f>'[1]Fk-2'!B1:H1</f>
        <v>Folyosói kanapé</v>
      </c>
      <c r="C107" s="35" t="s">
        <v>208</v>
      </c>
      <c r="D107" s="37">
        <v>0</v>
      </c>
      <c r="E107" s="37">
        <v>0</v>
      </c>
      <c r="F107" s="37">
        <v>0</v>
      </c>
      <c r="G107" s="37">
        <v>2</v>
      </c>
      <c r="H107" s="37">
        <v>18</v>
      </c>
      <c r="I107" s="37">
        <v>11</v>
      </c>
      <c r="J107" s="37">
        <v>2</v>
      </c>
      <c r="K107" s="37">
        <v>3</v>
      </c>
      <c r="L107" s="37">
        <v>6</v>
      </c>
      <c r="M107" s="37">
        <v>0</v>
      </c>
      <c r="N107" s="37">
        <v>0</v>
      </c>
      <c r="O107" s="37">
        <v>4</v>
      </c>
      <c r="P107" s="37">
        <v>0</v>
      </c>
      <c r="Q107" s="32">
        <v>2</v>
      </c>
      <c r="R107" s="32">
        <v>1</v>
      </c>
      <c r="S107" s="32">
        <v>12</v>
      </c>
      <c r="T107" s="32">
        <v>0</v>
      </c>
      <c r="U107" s="33">
        <f t="shared" si="25"/>
        <v>61</v>
      </c>
      <c r="V107" s="9">
        <f t="shared" si="26"/>
        <v>45</v>
      </c>
      <c r="W107" s="9">
        <v>16</v>
      </c>
      <c r="X107" s="38"/>
      <c r="Y107" s="38"/>
      <c r="Z107" s="24">
        <v>224000</v>
      </c>
      <c r="AA107" s="38">
        <f t="shared" si="20"/>
        <v>13664000</v>
      </c>
      <c r="AB107" s="38">
        <f t="shared" si="21"/>
        <v>10080000</v>
      </c>
      <c r="AC107" s="38">
        <f t="shared" si="22"/>
        <v>3584000</v>
      </c>
      <c r="AD107" s="38"/>
      <c r="AE107" s="38"/>
      <c r="AF107" s="24"/>
      <c r="AG107" s="24"/>
      <c r="AH107" s="24"/>
      <c r="AI107" s="70"/>
      <c r="AJ107" s="12">
        <f t="shared" si="27"/>
        <v>0</v>
      </c>
      <c r="AK107" s="6"/>
      <c r="AL107" s="6"/>
      <c r="AM107" s="6"/>
      <c r="AN107" s="6"/>
    </row>
    <row r="108" spans="1:40" ht="24.75" customHeight="1" x14ac:dyDescent="0.35">
      <c r="A108" s="29" t="s">
        <v>75</v>
      </c>
      <c r="B108" s="30" t="str">
        <f>'[1]És-1'!B1:H1</f>
        <v>Étkező szék</v>
      </c>
      <c r="C108" s="35" t="s">
        <v>208</v>
      </c>
      <c r="D108" s="37">
        <v>0</v>
      </c>
      <c r="E108" s="37">
        <v>0</v>
      </c>
      <c r="F108" s="37">
        <v>0</v>
      </c>
      <c r="G108" s="37">
        <v>25</v>
      </c>
      <c r="H108" s="37">
        <v>0</v>
      </c>
      <c r="I108" s="37">
        <v>32</v>
      </c>
      <c r="J108" s="37">
        <v>6</v>
      </c>
      <c r="K108" s="37">
        <v>12</v>
      </c>
      <c r="L108" s="37">
        <v>24</v>
      </c>
      <c r="M108" s="37">
        <v>0</v>
      </c>
      <c r="N108" s="37">
        <v>0</v>
      </c>
      <c r="O108" s="37">
        <v>12</v>
      </c>
      <c r="P108" s="37">
        <v>4</v>
      </c>
      <c r="Q108" s="32">
        <v>4</v>
      </c>
      <c r="R108" s="32">
        <v>8</v>
      </c>
      <c r="S108" s="32">
        <v>4</v>
      </c>
      <c r="T108" s="32">
        <v>4</v>
      </c>
      <c r="U108" s="33">
        <f t="shared" si="25"/>
        <v>135</v>
      </c>
      <c r="V108" s="9">
        <f t="shared" si="26"/>
        <v>113</v>
      </c>
      <c r="W108" s="9">
        <v>22</v>
      </c>
      <c r="X108" s="38"/>
      <c r="Y108" s="38"/>
      <c r="Z108" s="24">
        <v>16000</v>
      </c>
      <c r="AA108" s="38">
        <f t="shared" si="20"/>
        <v>2160000</v>
      </c>
      <c r="AB108" s="38">
        <f t="shared" si="21"/>
        <v>1808000</v>
      </c>
      <c r="AC108" s="38">
        <f t="shared" si="22"/>
        <v>352000</v>
      </c>
      <c r="AD108" s="38"/>
      <c r="AE108" s="38"/>
      <c r="AF108" s="24"/>
      <c r="AG108" s="24"/>
      <c r="AH108" s="24"/>
      <c r="AI108" s="70"/>
      <c r="AJ108" s="12">
        <f t="shared" si="27"/>
        <v>0</v>
      </c>
      <c r="AK108" s="6"/>
      <c r="AL108" s="6"/>
      <c r="AM108" s="6"/>
      <c r="AN108" s="6"/>
    </row>
    <row r="109" spans="1:40" ht="16.5" customHeight="1" x14ac:dyDescent="0.35">
      <c r="A109" s="29" t="s">
        <v>76</v>
      </c>
      <c r="B109" s="30" t="str">
        <f>'[1]És-2'!B1:H1</f>
        <v>Kis fotel-szék</v>
      </c>
      <c r="C109" s="35" t="s">
        <v>208</v>
      </c>
      <c r="D109" s="37">
        <v>0</v>
      </c>
      <c r="E109" s="37">
        <v>0</v>
      </c>
      <c r="F109" s="37">
        <v>5</v>
      </c>
      <c r="G109" s="37">
        <v>42</v>
      </c>
      <c r="H109" s="37">
        <v>0</v>
      </c>
      <c r="I109" s="37">
        <v>57</v>
      </c>
      <c r="J109" s="37">
        <v>10</v>
      </c>
      <c r="K109" s="37">
        <v>0</v>
      </c>
      <c r="L109" s="37">
        <v>1</v>
      </c>
      <c r="M109" s="37">
        <v>0</v>
      </c>
      <c r="N109" s="37">
        <v>0</v>
      </c>
      <c r="O109" s="37">
        <v>0</v>
      </c>
      <c r="P109" s="37">
        <v>0</v>
      </c>
      <c r="Q109" s="32">
        <v>2</v>
      </c>
      <c r="R109" s="32">
        <v>10</v>
      </c>
      <c r="S109" s="32">
        <v>20</v>
      </c>
      <c r="T109" s="32">
        <v>37</v>
      </c>
      <c r="U109" s="33">
        <f t="shared" si="25"/>
        <v>184</v>
      </c>
      <c r="V109" s="9">
        <f t="shared" si="26"/>
        <v>184</v>
      </c>
      <c r="W109" s="9">
        <v>0</v>
      </c>
      <c r="X109" s="38"/>
      <c r="Y109" s="38"/>
      <c r="Z109" s="24">
        <v>119000</v>
      </c>
      <c r="AA109" s="38">
        <f t="shared" si="20"/>
        <v>21896000</v>
      </c>
      <c r="AB109" s="38">
        <f t="shared" si="21"/>
        <v>21896000</v>
      </c>
      <c r="AC109" s="38">
        <f t="shared" si="22"/>
        <v>0</v>
      </c>
      <c r="AD109" s="38"/>
      <c r="AE109" s="38"/>
      <c r="AF109" s="24"/>
      <c r="AG109" s="24"/>
      <c r="AH109" s="24"/>
      <c r="AI109" s="70"/>
      <c r="AJ109" s="12">
        <f t="shared" si="27"/>
        <v>0</v>
      </c>
      <c r="AK109" s="6"/>
      <c r="AL109" s="6"/>
      <c r="AM109" s="6"/>
      <c r="AN109" s="6"/>
    </row>
    <row r="110" spans="1:40" ht="31.5" x14ac:dyDescent="0.35">
      <c r="A110" s="29" t="s">
        <v>77</v>
      </c>
      <c r="B110" s="30" t="str">
        <f>'[1]Fts-1'!B1:H1</f>
        <v>Fogyasztó téri szék - karfás</v>
      </c>
      <c r="C110" s="35" t="s">
        <v>208</v>
      </c>
      <c r="D110" s="37">
        <v>0</v>
      </c>
      <c r="E110" s="37">
        <v>0</v>
      </c>
      <c r="F110" s="37">
        <v>31</v>
      </c>
      <c r="G110" s="37">
        <v>0</v>
      </c>
      <c r="H110" s="37">
        <v>0</v>
      </c>
      <c r="I110" s="37">
        <v>0</v>
      </c>
      <c r="J110" s="37">
        <v>0</v>
      </c>
      <c r="K110" s="37">
        <v>0</v>
      </c>
      <c r="L110" s="37">
        <v>0</v>
      </c>
      <c r="M110" s="37">
        <v>0</v>
      </c>
      <c r="N110" s="37">
        <v>0</v>
      </c>
      <c r="O110" s="37">
        <v>0</v>
      </c>
      <c r="P110" s="37">
        <v>0</v>
      </c>
      <c r="Q110" s="32">
        <v>0</v>
      </c>
      <c r="R110" s="32">
        <v>0</v>
      </c>
      <c r="S110" s="32">
        <v>0</v>
      </c>
      <c r="T110" s="32">
        <v>0</v>
      </c>
      <c r="U110" s="33">
        <f t="shared" si="25"/>
        <v>31</v>
      </c>
      <c r="V110" s="9">
        <f t="shared" si="26"/>
        <v>31</v>
      </c>
      <c r="W110" s="9">
        <v>0</v>
      </c>
      <c r="X110" s="38"/>
      <c r="Y110" s="38"/>
      <c r="Z110" s="24">
        <v>32000</v>
      </c>
      <c r="AA110" s="38">
        <f t="shared" si="20"/>
        <v>992000</v>
      </c>
      <c r="AB110" s="38">
        <f t="shared" si="21"/>
        <v>992000</v>
      </c>
      <c r="AC110" s="38">
        <f t="shared" si="22"/>
        <v>0</v>
      </c>
      <c r="AD110" s="38"/>
      <c r="AE110" s="38"/>
      <c r="AF110" s="24"/>
      <c r="AG110" s="24"/>
      <c r="AH110" s="24"/>
      <c r="AI110" s="70"/>
      <c r="AJ110" s="12">
        <f t="shared" si="27"/>
        <v>0</v>
      </c>
      <c r="AK110" s="6"/>
      <c r="AL110" s="6"/>
      <c r="AM110" s="6"/>
      <c r="AN110" s="6"/>
    </row>
    <row r="111" spans="1:40" x14ac:dyDescent="0.35">
      <c r="A111" s="29" t="s">
        <v>78</v>
      </c>
      <c r="B111" s="30" t="str">
        <f>'[1]Fts-2'!B1:H1</f>
        <v>Fogyasztó téri szék</v>
      </c>
      <c r="C111" s="35" t="s">
        <v>208</v>
      </c>
      <c r="D111" s="37">
        <v>0</v>
      </c>
      <c r="E111" s="37">
        <v>0</v>
      </c>
      <c r="F111" s="37">
        <v>42</v>
      </c>
      <c r="G111" s="37">
        <v>0</v>
      </c>
      <c r="H111" s="37">
        <v>0</v>
      </c>
      <c r="I111" s="37">
        <v>0</v>
      </c>
      <c r="J111" s="37">
        <v>0</v>
      </c>
      <c r="K111" s="37">
        <v>0</v>
      </c>
      <c r="L111" s="37">
        <v>0</v>
      </c>
      <c r="M111" s="37">
        <v>4</v>
      </c>
      <c r="N111" s="37">
        <v>0</v>
      </c>
      <c r="O111" s="37">
        <v>0</v>
      </c>
      <c r="P111" s="37">
        <v>0</v>
      </c>
      <c r="Q111" s="32">
        <v>4</v>
      </c>
      <c r="R111" s="32">
        <v>0</v>
      </c>
      <c r="S111" s="32">
        <v>0</v>
      </c>
      <c r="T111" s="32">
        <v>0</v>
      </c>
      <c r="U111" s="33">
        <f t="shared" si="25"/>
        <v>50</v>
      </c>
      <c r="V111" s="9">
        <f t="shared" si="26"/>
        <v>50</v>
      </c>
      <c r="W111" s="9">
        <v>0</v>
      </c>
      <c r="X111" s="38"/>
      <c r="Y111" s="38"/>
      <c r="Z111" s="24">
        <v>24000</v>
      </c>
      <c r="AA111" s="38">
        <f t="shared" si="20"/>
        <v>1200000</v>
      </c>
      <c r="AB111" s="38">
        <f t="shared" si="21"/>
        <v>1200000</v>
      </c>
      <c r="AC111" s="38">
        <f t="shared" si="22"/>
        <v>0</v>
      </c>
      <c r="AD111" s="38"/>
      <c r="AE111" s="38"/>
      <c r="AF111" s="24"/>
      <c r="AG111" s="24"/>
      <c r="AH111" s="24"/>
      <c r="AI111" s="70"/>
      <c r="AJ111" s="12">
        <f t="shared" si="27"/>
        <v>0</v>
      </c>
      <c r="AK111" s="6"/>
      <c r="AL111" s="6"/>
      <c r="AM111" s="6"/>
      <c r="AN111" s="6"/>
    </row>
    <row r="112" spans="1:40" ht="31.5" x14ac:dyDescent="0.35">
      <c r="A112" s="29" t="s">
        <v>79</v>
      </c>
      <c r="B112" s="30" t="str">
        <f>'[1]Fts-3'!B1:H1</f>
        <v>Fogyasztó téri szék - bárszék</v>
      </c>
      <c r="C112" s="35" t="s">
        <v>208</v>
      </c>
      <c r="D112" s="37">
        <v>0</v>
      </c>
      <c r="E112" s="37">
        <v>0</v>
      </c>
      <c r="F112" s="37">
        <v>23</v>
      </c>
      <c r="G112" s="37">
        <v>0</v>
      </c>
      <c r="H112" s="37">
        <v>0</v>
      </c>
      <c r="I112" s="37">
        <v>0</v>
      </c>
      <c r="J112" s="37">
        <v>0</v>
      </c>
      <c r="K112" s="37">
        <v>0</v>
      </c>
      <c r="L112" s="37">
        <v>0</v>
      </c>
      <c r="M112" s="37">
        <v>0</v>
      </c>
      <c r="N112" s="37">
        <v>0</v>
      </c>
      <c r="O112" s="37">
        <v>0</v>
      </c>
      <c r="P112" s="37">
        <v>0</v>
      </c>
      <c r="Q112" s="32">
        <v>0</v>
      </c>
      <c r="R112" s="32">
        <v>0</v>
      </c>
      <c r="S112" s="32">
        <v>0</v>
      </c>
      <c r="T112" s="32">
        <v>0</v>
      </c>
      <c r="U112" s="33">
        <f t="shared" si="25"/>
        <v>23</v>
      </c>
      <c r="V112" s="9">
        <f t="shared" si="26"/>
        <v>23</v>
      </c>
      <c r="W112" s="9">
        <v>0</v>
      </c>
      <c r="X112" s="38"/>
      <c r="Y112" s="38"/>
      <c r="Z112" s="24">
        <v>60000</v>
      </c>
      <c r="AA112" s="38">
        <f t="shared" si="20"/>
        <v>1380000</v>
      </c>
      <c r="AB112" s="38">
        <f t="shared" si="21"/>
        <v>1380000</v>
      </c>
      <c r="AC112" s="38">
        <f t="shared" si="22"/>
        <v>0</v>
      </c>
      <c r="AD112" s="38"/>
      <c r="AE112" s="38"/>
      <c r="AF112" s="24"/>
      <c r="AG112" s="24"/>
      <c r="AH112" s="24"/>
      <c r="AI112" s="70"/>
      <c r="AJ112" s="12">
        <f t="shared" si="27"/>
        <v>0</v>
      </c>
      <c r="AK112" s="6"/>
      <c r="AL112" s="6"/>
      <c r="AM112" s="6"/>
      <c r="AN112" s="6"/>
    </row>
    <row r="113" spans="1:40" x14ac:dyDescent="0.35">
      <c r="A113" s="29" t="s">
        <v>80</v>
      </c>
      <c r="B113" s="30" t="str">
        <f>'[1]Kts-1'!B1:H1</f>
        <v>Kültéri terasz szék</v>
      </c>
      <c r="C113" s="35" t="s">
        <v>208</v>
      </c>
      <c r="D113" s="37">
        <v>0</v>
      </c>
      <c r="E113" s="37">
        <v>0</v>
      </c>
      <c r="F113" s="37">
        <v>0</v>
      </c>
      <c r="G113" s="37">
        <v>0</v>
      </c>
      <c r="H113" s="37">
        <v>0</v>
      </c>
      <c r="I113" s="37">
        <v>0</v>
      </c>
      <c r="J113" s="37">
        <v>0</v>
      </c>
      <c r="K113" s="37">
        <v>0</v>
      </c>
      <c r="L113" s="37">
        <v>0</v>
      </c>
      <c r="M113" s="37">
        <v>0</v>
      </c>
      <c r="N113" s="37">
        <v>0</v>
      </c>
      <c r="O113" s="37">
        <v>0</v>
      </c>
      <c r="P113" s="37">
        <v>0</v>
      </c>
      <c r="Q113" s="32">
        <v>0</v>
      </c>
      <c r="R113" s="32">
        <v>0</v>
      </c>
      <c r="S113" s="32">
        <v>0</v>
      </c>
      <c r="T113" s="32">
        <v>0</v>
      </c>
      <c r="U113" s="33">
        <f t="shared" si="25"/>
        <v>0</v>
      </c>
      <c r="V113" s="9">
        <f t="shared" si="26"/>
        <v>0</v>
      </c>
      <c r="W113" s="9">
        <v>0</v>
      </c>
      <c r="X113" s="38"/>
      <c r="Y113" s="38"/>
      <c r="Z113" s="24">
        <f t="shared" ref="Z113" si="29">Y113*0.65</f>
        <v>0</v>
      </c>
      <c r="AA113" s="38">
        <f t="shared" si="20"/>
        <v>0</v>
      </c>
      <c r="AB113" s="38">
        <f t="shared" si="21"/>
        <v>0</v>
      </c>
      <c r="AC113" s="38">
        <f t="shared" si="22"/>
        <v>0</v>
      </c>
      <c r="AD113" s="38"/>
      <c r="AE113" s="38"/>
      <c r="AF113" s="24"/>
      <c r="AG113" s="24"/>
      <c r="AH113" s="24"/>
      <c r="AI113" s="70"/>
      <c r="AJ113" s="12">
        <f t="shared" si="27"/>
        <v>0</v>
      </c>
      <c r="AK113" s="6"/>
      <c r="AL113" s="6"/>
      <c r="AM113" s="6"/>
      <c r="AN113" s="6"/>
    </row>
    <row r="114" spans="1:40" x14ac:dyDescent="0.35">
      <c r="A114" s="29" t="s">
        <v>81</v>
      </c>
      <c r="B114" s="30" t="str">
        <f>'[1]Kts-2'!B1:H1</f>
        <v>Kültéri terasz szék</v>
      </c>
      <c r="C114" s="35" t="s">
        <v>208</v>
      </c>
      <c r="D114" s="37">
        <v>0</v>
      </c>
      <c r="E114" s="37">
        <v>0</v>
      </c>
      <c r="F114" s="37">
        <v>0</v>
      </c>
      <c r="G114" s="37">
        <v>0</v>
      </c>
      <c r="H114" s="37">
        <v>0</v>
      </c>
      <c r="I114" s="37">
        <v>0</v>
      </c>
      <c r="J114" s="37">
        <v>0</v>
      </c>
      <c r="K114" s="37">
        <v>0</v>
      </c>
      <c r="L114" s="37">
        <v>0</v>
      </c>
      <c r="M114" s="37">
        <v>0</v>
      </c>
      <c r="N114" s="37">
        <v>24</v>
      </c>
      <c r="O114" s="37">
        <v>0</v>
      </c>
      <c r="P114" s="37">
        <v>0</v>
      </c>
      <c r="Q114" s="32">
        <v>0</v>
      </c>
      <c r="R114" s="32">
        <v>0</v>
      </c>
      <c r="S114" s="32">
        <v>0</v>
      </c>
      <c r="T114" s="32">
        <v>0</v>
      </c>
      <c r="U114" s="33">
        <f t="shared" si="25"/>
        <v>24</v>
      </c>
      <c r="V114" s="9">
        <f t="shared" si="26"/>
        <v>0</v>
      </c>
      <c r="W114" s="9">
        <v>24</v>
      </c>
      <c r="X114" s="38"/>
      <c r="Y114" s="38"/>
      <c r="Z114" s="24">
        <v>69000</v>
      </c>
      <c r="AA114" s="39">
        <f t="shared" si="20"/>
        <v>1656000</v>
      </c>
      <c r="AB114" s="38">
        <f t="shared" si="21"/>
        <v>0</v>
      </c>
      <c r="AC114" s="38">
        <f t="shared" si="22"/>
        <v>1656000</v>
      </c>
      <c r="AD114" s="38"/>
      <c r="AE114" s="38"/>
      <c r="AF114" s="24"/>
      <c r="AG114" s="24"/>
      <c r="AH114" s="24"/>
      <c r="AI114" s="70"/>
      <c r="AJ114" s="12">
        <f t="shared" si="27"/>
        <v>0</v>
      </c>
      <c r="AK114" s="6"/>
      <c r="AL114" s="6"/>
      <c r="AM114" s="6"/>
      <c r="AN114" s="6"/>
    </row>
    <row r="115" spans="1:40" x14ac:dyDescent="0.35">
      <c r="A115" s="29" t="s">
        <v>109</v>
      </c>
      <c r="B115" s="30" t="s">
        <v>228</v>
      </c>
      <c r="C115" s="35" t="s">
        <v>208</v>
      </c>
      <c r="D115" s="37">
        <v>10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0</v>
      </c>
      <c r="K115" s="37">
        <v>0</v>
      </c>
      <c r="L115" s="37">
        <v>0</v>
      </c>
      <c r="M115" s="37">
        <v>0</v>
      </c>
      <c r="N115" s="37">
        <v>0</v>
      </c>
      <c r="O115" s="37">
        <v>0</v>
      </c>
      <c r="P115" s="37">
        <v>0</v>
      </c>
      <c r="Q115" s="32">
        <v>0</v>
      </c>
      <c r="R115" s="32">
        <v>0</v>
      </c>
      <c r="S115" s="32">
        <v>0</v>
      </c>
      <c r="T115" s="32">
        <v>0</v>
      </c>
      <c r="U115" s="33">
        <f t="shared" si="25"/>
        <v>10</v>
      </c>
      <c r="V115" s="9">
        <f t="shared" si="26"/>
        <v>10</v>
      </c>
      <c r="W115" s="9">
        <v>0</v>
      </c>
      <c r="X115" s="38"/>
      <c r="Y115" s="38"/>
      <c r="Z115" s="24">
        <v>130000</v>
      </c>
      <c r="AA115" s="38">
        <f t="shared" si="20"/>
        <v>1300000</v>
      </c>
      <c r="AB115" s="38">
        <f t="shared" si="21"/>
        <v>1300000</v>
      </c>
      <c r="AC115" s="38">
        <f t="shared" si="22"/>
        <v>0</v>
      </c>
      <c r="AD115" s="38"/>
      <c r="AE115" s="38"/>
      <c r="AF115" s="24"/>
      <c r="AG115" s="24"/>
      <c r="AH115" s="24"/>
      <c r="AI115" s="70"/>
      <c r="AJ115" s="12">
        <f t="shared" si="27"/>
        <v>0</v>
      </c>
      <c r="AK115" s="6"/>
      <c r="AL115" s="6"/>
      <c r="AM115" s="6"/>
      <c r="AN115" s="6"/>
    </row>
    <row r="116" spans="1:40" x14ac:dyDescent="0.35">
      <c r="A116" s="29" t="s">
        <v>110</v>
      </c>
      <c r="B116" s="30" t="s">
        <v>228</v>
      </c>
      <c r="C116" s="35" t="s">
        <v>208</v>
      </c>
      <c r="D116" s="37">
        <v>4</v>
      </c>
      <c r="E116" s="37">
        <v>0</v>
      </c>
      <c r="F116" s="37">
        <v>0</v>
      </c>
      <c r="G116" s="37">
        <v>0</v>
      </c>
      <c r="H116" s="37">
        <v>0</v>
      </c>
      <c r="I116" s="37">
        <v>0</v>
      </c>
      <c r="J116" s="37">
        <v>0</v>
      </c>
      <c r="K116" s="37">
        <v>0</v>
      </c>
      <c r="L116" s="37">
        <v>0</v>
      </c>
      <c r="M116" s="37">
        <v>0</v>
      </c>
      <c r="N116" s="37">
        <v>0</v>
      </c>
      <c r="O116" s="37">
        <v>0</v>
      </c>
      <c r="P116" s="37">
        <v>0</v>
      </c>
      <c r="Q116" s="32">
        <v>0</v>
      </c>
      <c r="R116" s="32">
        <v>0</v>
      </c>
      <c r="S116" s="32">
        <v>0</v>
      </c>
      <c r="T116" s="32">
        <v>0</v>
      </c>
      <c r="U116" s="33">
        <f t="shared" si="25"/>
        <v>4</v>
      </c>
      <c r="V116" s="9">
        <f t="shared" si="26"/>
        <v>4</v>
      </c>
      <c r="W116" s="9">
        <v>0</v>
      </c>
      <c r="X116" s="34"/>
      <c r="Y116" s="38"/>
      <c r="Z116" s="24">
        <v>187000</v>
      </c>
      <c r="AA116" s="38">
        <f t="shared" si="20"/>
        <v>748000</v>
      </c>
      <c r="AB116" s="38">
        <f t="shared" si="21"/>
        <v>748000</v>
      </c>
      <c r="AC116" s="38">
        <f t="shared" si="22"/>
        <v>0</v>
      </c>
      <c r="AD116" s="38"/>
      <c r="AE116" s="38"/>
      <c r="AF116" s="24"/>
      <c r="AG116" s="24"/>
      <c r="AH116" s="24"/>
      <c r="AI116" s="70"/>
      <c r="AJ116" s="12">
        <f t="shared" si="27"/>
        <v>0</v>
      </c>
      <c r="AK116" s="6"/>
      <c r="AL116" s="6"/>
      <c r="AM116" s="6"/>
      <c r="AN116" s="6"/>
    </row>
    <row r="117" spans="1:40" x14ac:dyDescent="0.35">
      <c r="A117" s="29" t="s">
        <v>111</v>
      </c>
      <c r="B117" s="30" t="s">
        <v>228</v>
      </c>
      <c r="C117" s="35" t="s">
        <v>208</v>
      </c>
      <c r="D117" s="37">
        <v>6</v>
      </c>
      <c r="E117" s="37">
        <v>0</v>
      </c>
      <c r="F117" s="37">
        <v>0</v>
      </c>
      <c r="G117" s="37">
        <v>0</v>
      </c>
      <c r="H117" s="37">
        <v>0</v>
      </c>
      <c r="I117" s="37">
        <v>0</v>
      </c>
      <c r="J117" s="37">
        <v>0</v>
      </c>
      <c r="K117" s="37">
        <v>0</v>
      </c>
      <c r="L117" s="37">
        <v>0</v>
      </c>
      <c r="M117" s="37">
        <v>0</v>
      </c>
      <c r="N117" s="37">
        <v>0</v>
      </c>
      <c r="O117" s="37">
        <v>0</v>
      </c>
      <c r="P117" s="37">
        <v>0</v>
      </c>
      <c r="Q117" s="32">
        <v>0</v>
      </c>
      <c r="R117" s="32">
        <v>0</v>
      </c>
      <c r="S117" s="32">
        <v>0</v>
      </c>
      <c r="T117" s="32">
        <v>0</v>
      </c>
      <c r="U117" s="33">
        <f t="shared" si="25"/>
        <v>6</v>
      </c>
      <c r="V117" s="9">
        <f t="shared" si="26"/>
        <v>6</v>
      </c>
      <c r="W117" s="9">
        <v>0</v>
      </c>
      <c r="X117" s="38"/>
      <c r="Y117" s="38"/>
      <c r="Z117" s="24">
        <v>178000</v>
      </c>
      <c r="AA117" s="38">
        <f t="shared" si="20"/>
        <v>1068000</v>
      </c>
      <c r="AB117" s="38">
        <f t="shared" si="21"/>
        <v>1068000</v>
      </c>
      <c r="AC117" s="38">
        <f t="shared" si="22"/>
        <v>0</v>
      </c>
      <c r="AD117" s="38"/>
      <c r="AE117" s="38"/>
      <c r="AF117" s="24"/>
      <c r="AG117" s="24"/>
      <c r="AH117" s="24"/>
      <c r="AI117" s="70"/>
      <c r="AJ117" s="12">
        <f t="shared" si="27"/>
        <v>0</v>
      </c>
      <c r="AK117" s="6"/>
      <c r="AL117" s="6"/>
      <c r="AM117" s="6"/>
      <c r="AN117" s="6"/>
    </row>
    <row r="118" spans="1:40" x14ac:dyDescent="0.35">
      <c r="A118" s="29" t="s">
        <v>229</v>
      </c>
      <c r="B118" s="30" t="s">
        <v>228</v>
      </c>
      <c r="C118" s="35" t="s">
        <v>208</v>
      </c>
      <c r="D118" s="37">
        <v>2</v>
      </c>
      <c r="E118" s="37">
        <v>0</v>
      </c>
      <c r="F118" s="37">
        <v>0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v>0</v>
      </c>
      <c r="N118" s="37">
        <v>0</v>
      </c>
      <c r="O118" s="37">
        <v>0</v>
      </c>
      <c r="P118" s="37">
        <v>0</v>
      </c>
      <c r="Q118" s="32">
        <v>0</v>
      </c>
      <c r="R118" s="32">
        <v>0</v>
      </c>
      <c r="S118" s="32">
        <v>0</v>
      </c>
      <c r="T118" s="32">
        <v>0</v>
      </c>
      <c r="U118" s="33">
        <f t="shared" si="25"/>
        <v>2</v>
      </c>
      <c r="V118" s="9">
        <f t="shared" si="26"/>
        <v>2</v>
      </c>
      <c r="W118" s="9">
        <v>0</v>
      </c>
      <c r="X118" s="38"/>
      <c r="Y118" s="38"/>
      <c r="Z118" s="24">
        <v>151000</v>
      </c>
      <c r="AA118" s="38">
        <f t="shared" si="20"/>
        <v>302000</v>
      </c>
      <c r="AB118" s="38">
        <f t="shared" si="21"/>
        <v>302000</v>
      </c>
      <c r="AC118" s="38">
        <f t="shared" si="22"/>
        <v>0</v>
      </c>
      <c r="AD118" s="38"/>
      <c r="AE118" s="38"/>
      <c r="AF118" s="24"/>
      <c r="AG118" s="24"/>
      <c r="AH118" s="24"/>
      <c r="AI118" s="70"/>
      <c r="AJ118" s="12">
        <f t="shared" si="27"/>
        <v>0</v>
      </c>
      <c r="AK118" s="6"/>
      <c r="AL118" s="6"/>
      <c r="AM118" s="6"/>
      <c r="AN118" s="6"/>
    </row>
    <row r="119" spans="1:40" x14ac:dyDescent="0.35">
      <c r="A119" s="29" t="s">
        <v>230</v>
      </c>
      <c r="B119" s="30" t="s">
        <v>228</v>
      </c>
      <c r="C119" s="35" t="s">
        <v>208</v>
      </c>
      <c r="D119" s="37">
        <v>8</v>
      </c>
      <c r="E119" s="37">
        <v>0</v>
      </c>
      <c r="F119" s="37">
        <v>0</v>
      </c>
      <c r="G119" s="37">
        <v>0</v>
      </c>
      <c r="H119" s="37">
        <v>0</v>
      </c>
      <c r="I119" s="37">
        <v>0</v>
      </c>
      <c r="J119" s="37">
        <v>0</v>
      </c>
      <c r="K119" s="37">
        <v>0</v>
      </c>
      <c r="L119" s="37">
        <v>0</v>
      </c>
      <c r="M119" s="37">
        <v>0</v>
      </c>
      <c r="N119" s="37">
        <v>0</v>
      </c>
      <c r="O119" s="37">
        <v>0</v>
      </c>
      <c r="P119" s="37">
        <v>0</v>
      </c>
      <c r="Q119" s="32">
        <v>0</v>
      </c>
      <c r="R119" s="32">
        <v>0</v>
      </c>
      <c r="S119" s="32">
        <v>0</v>
      </c>
      <c r="T119" s="32">
        <v>0</v>
      </c>
      <c r="U119" s="33">
        <f t="shared" si="25"/>
        <v>8</v>
      </c>
      <c r="V119" s="9">
        <f t="shared" si="26"/>
        <v>8</v>
      </c>
      <c r="W119" s="9">
        <v>0</v>
      </c>
      <c r="X119" s="38"/>
      <c r="Y119" s="38"/>
      <c r="Z119" s="24">
        <v>151000</v>
      </c>
      <c r="AA119" s="38">
        <f t="shared" si="20"/>
        <v>1208000</v>
      </c>
      <c r="AB119" s="38">
        <f t="shared" si="21"/>
        <v>1208000</v>
      </c>
      <c r="AC119" s="38">
        <f t="shared" si="22"/>
        <v>0</v>
      </c>
      <c r="AD119" s="38"/>
      <c r="AE119" s="38"/>
      <c r="AF119" s="24"/>
      <c r="AG119" s="24"/>
      <c r="AH119" s="24"/>
      <c r="AI119" s="70"/>
      <c r="AJ119" s="12">
        <f t="shared" si="27"/>
        <v>0</v>
      </c>
      <c r="AK119" s="6"/>
      <c r="AL119" s="6"/>
      <c r="AM119" s="6"/>
      <c r="AN119" s="6"/>
    </row>
    <row r="120" spans="1:40" x14ac:dyDescent="0.35">
      <c r="A120" s="29" t="s">
        <v>231</v>
      </c>
      <c r="B120" s="30" t="s">
        <v>228</v>
      </c>
      <c r="C120" s="35" t="s">
        <v>208</v>
      </c>
      <c r="D120" s="37">
        <v>4</v>
      </c>
      <c r="E120" s="37">
        <v>0</v>
      </c>
      <c r="F120" s="37">
        <v>0</v>
      </c>
      <c r="G120" s="37">
        <v>0</v>
      </c>
      <c r="H120" s="37">
        <v>0</v>
      </c>
      <c r="I120" s="37">
        <v>0</v>
      </c>
      <c r="J120" s="37">
        <v>0</v>
      </c>
      <c r="K120" s="37">
        <v>0</v>
      </c>
      <c r="L120" s="37">
        <v>0</v>
      </c>
      <c r="M120" s="37">
        <v>0</v>
      </c>
      <c r="N120" s="37">
        <v>0</v>
      </c>
      <c r="O120" s="37">
        <v>0</v>
      </c>
      <c r="P120" s="37">
        <v>0</v>
      </c>
      <c r="Q120" s="32">
        <v>0</v>
      </c>
      <c r="R120" s="32">
        <v>0</v>
      </c>
      <c r="S120" s="32">
        <v>0</v>
      </c>
      <c r="T120" s="32">
        <v>0</v>
      </c>
      <c r="U120" s="33">
        <f t="shared" si="25"/>
        <v>4</v>
      </c>
      <c r="V120" s="9">
        <f t="shared" si="26"/>
        <v>4</v>
      </c>
      <c r="W120" s="9">
        <v>0</v>
      </c>
      <c r="X120" s="38"/>
      <c r="Y120" s="38"/>
      <c r="Z120" s="24">
        <v>151000</v>
      </c>
      <c r="AA120" s="38">
        <f t="shared" si="20"/>
        <v>604000</v>
      </c>
      <c r="AB120" s="38">
        <f t="shared" si="21"/>
        <v>604000</v>
      </c>
      <c r="AC120" s="38">
        <f t="shared" si="22"/>
        <v>0</v>
      </c>
      <c r="AD120" s="38"/>
      <c r="AE120" s="38"/>
      <c r="AF120" s="24"/>
      <c r="AG120" s="24"/>
      <c r="AH120" s="24"/>
      <c r="AI120" s="70"/>
      <c r="AJ120" s="12">
        <f t="shared" si="27"/>
        <v>0</v>
      </c>
      <c r="AK120" s="6"/>
      <c r="AL120" s="6"/>
      <c r="AM120" s="6"/>
      <c r="AN120" s="6"/>
    </row>
    <row r="121" spans="1:40" x14ac:dyDescent="0.35">
      <c r="A121" s="29" t="s">
        <v>232</v>
      </c>
      <c r="B121" s="30" t="s">
        <v>228</v>
      </c>
      <c r="C121" s="35" t="s">
        <v>208</v>
      </c>
      <c r="D121" s="37">
        <v>2</v>
      </c>
      <c r="E121" s="37">
        <v>0</v>
      </c>
      <c r="F121" s="37">
        <v>0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v>0</v>
      </c>
      <c r="N121" s="37">
        <v>0</v>
      </c>
      <c r="O121" s="37">
        <v>0</v>
      </c>
      <c r="P121" s="37">
        <v>0</v>
      </c>
      <c r="Q121" s="37">
        <v>0</v>
      </c>
      <c r="R121" s="37">
        <v>0</v>
      </c>
      <c r="S121" s="37">
        <v>0</v>
      </c>
      <c r="T121" s="37">
        <v>0</v>
      </c>
      <c r="U121" s="33">
        <f t="shared" si="25"/>
        <v>2</v>
      </c>
      <c r="V121" s="9">
        <f t="shared" si="26"/>
        <v>2</v>
      </c>
      <c r="W121" s="9">
        <v>0</v>
      </c>
      <c r="X121" s="38"/>
      <c r="Y121" s="38"/>
      <c r="Z121" s="24">
        <v>96000</v>
      </c>
      <c r="AA121" s="38">
        <f t="shared" si="20"/>
        <v>192000</v>
      </c>
      <c r="AB121" s="38">
        <f t="shared" si="21"/>
        <v>192000</v>
      </c>
      <c r="AC121" s="38">
        <f t="shared" si="22"/>
        <v>0</v>
      </c>
      <c r="AD121" s="38"/>
      <c r="AE121" s="38"/>
      <c r="AF121" s="24"/>
      <c r="AG121" s="24"/>
      <c r="AH121" s="24"/>
      <c r="AI121" s="70"/>
      <c r="AJ121" s="12">
        <f t="shared" si="27"/>
        <v>0</v>
      </c>
      <c r="AK121" s="6"/>
      <c r="AL121" s="6"/>
      <c r="AM121" s="6"/>
      <c r="AN121" s="6"/>
    </row>
    <row r="122" spans="1:40" ht="94.5" hidden="1" x14ac:dyDescent="0.25">
      <c r="A122" s="40" t="s">
        <v>248</v>
      </c>
      <c r="B122" s="22">
        <v>306000000</v>
      </c>
      <c r="C122" s="41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3"/>
      <c r="V122" s="43"/>
      <c r="W122" s="43"/>
      <c r="X122" s="24"/>
      <c r="Y122" s="24"/>
      <c r="Z122" s="24"/>
      <c r="AA122" s="24"/>
      <c r="AB122" s="44"/>
      <c r="AC122" s="44"/>
      <c r="AD122" s="44"/>
      <c r="AE122" s="44"/>
      <c r="AF122" s="44"/>
      <c r="AG122" s="44"/>
      <c r="AH122" s="44"/>
      <c r="AI122" s="45"/>
      <c r="AJ122" s="12">
        <f t="shared" si="27"/>
        <v>0</v>
      </c>
    </row>
    <row r="123" spans="1:40" ht="15.75" customHeight="1" x14ac:dyDescent="0.2">
      <c r="A123" s="63" t="s">
        <v>249</v>
      </c>
      <c r="B123" s="64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>
        <f>SUM(V96:V122)</f>
        <v>2432</v>
      </c>
      <c r="W123" s="51">
        <f>SUM(W96:W122)</f>
        <v>70</v>
      </c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61"/>
      <c r="AJ123" s="51">
        <f>SUM(AJ96:AJ122)</f>
        <v>0</v>
      </c>
    </row>
  </sheetData>
  <sheetProtection password="F349" sheet="1" objects="1" scenarios="1" selectLockedCells="1"/>
  <mergeCells count="3">
    <mergeCell ref="A95:AJ95"/>
    <mergeCell ref="A123:B123"/>
    <mergeCell ref="A1:AJ1"/>
  </mergeCells>
  <hyperlinks>
    <hyperlink ref="A67" location="'Kie-2'!A1" display="'Kie-2'!A1"/>
    <hyperlink ref="A68" location="'Kie-3'!Nyomtatási_terület" display="'Kie-3'!Nyomtatási_terület"/>
    <hyperlink ref="A4" location="'Ma-1'!Nyomtatási_terület" display="Ma-1"/>
    <hyperlink ref="A5" location="'Ma-2'!A1" display="Ma-2"/>
    <hyperlink ref="A6" location="'Ma-3'!A1" display="Ma-3"/>
    <hyperlink ref="A9" location="'Ko-1'!A1" display="Ko-1"/>
    <hyperlink ref="A12" location="'Pv-1'!Nyomtatási_terület" display="Pv-1"/>
    <hyperlink ref="A19" location="'Sz-1'!A1" display="Sz-1"/>
    <hyperlink ref="A66" location="'Kie-1'!A1" display="Kie-1"/>
    <hyperlink ref="A104" location="'Vk-1'!A1" display="Vk-1"/>
    <hyperlink ref="A105" location="'Vk-2'!A1" display="Vk-2"/>
    <hyperlink ref="A86" location="'Da-1'!A1:H43" display="Da-1"/>
    <hyperlink ref="A109" location="'És-2'!A1" display="ÉS-2"/>
    <hyperlink ref="A110" location="'Fts-1'!A1" display="Fts-1"/>
    <hyperlink ref="A111" location="'Fts-2'!A1" display="Fts-2"/>
    <hyperlink ref="A112" location="'Fts-3'!A1" display="Fts-3"/>
    <hyperlink ref="A108" location="'És-1'!A1" display="ÉS-1"/>
    <hyperlink ref="A106" location="'Fk-1'!A1" display="Fk-1"/>
    <hyperlink ref="A107" location="'Fk-2'!A1" display="Fk-2"/>
    <hyperlink ref="A81" location="'Éa-1'!A1" display="Éa-1"/>
    <hyperlink ref="A36" location="'Ta-1'!A1" display="Ta-1"/>
    <hyperlink ref="A37" location="'Ta-2'!A1" display="Ta-2"/>
    <hyperlink ref="A20" location="'Sz-2'!A1" display="Sz-2"/>
    <hyperlink ref="A21" location="'Sz-3'!A1" display="Sz-3"/>
    <hyperlink ref="A22" location="'Sz-4'!A1" display="Sz-4"/>
    <hyperlink ref="A23" location="'Sz-5'!A1" display="Sz-5"/>
    <hyperlink ref="A24" location="'Sz-6'!A1" display="Sz-6"/>
    <hyperlink ref="A25" location="'Sz-7'!A1" display="Sz-7"/>
    <hyperlink ref="A38" location="'Ta-3'!A1" display="Ta-3"/>
    <hyperlink ref="A39" location="'Ta-4'!A1" display="Ta-4"/>
    <hyperlink ref="A41" location="'Ta-7'!Nyomtatási_terület" display="Ta-7"/>
    <hyperlink ref="A44" location="'Bb-3'!A1" display="Bb-3"/>
    <hyperlink ref="A45" location="'Rp-1'!A1" display="Rp-1"/>
    <hyperlink ref="A48" location="'Ka-1'!A1" display="Ka-1"/>
    <hyperlink ref="A49" location="'Ka-2'!A1" display="Ka-2"/>
    <hyperlink ref="A50" location="'Ka-3'!A1" display="Ka-3"/>
    <hyperlink ref="A51" location="'Ka-4'!A1" display="Ka-4"/>
    <hyperlink ref="A55" location="'VMa-1'!A1" display="VMa-1"/>
    <hyperlink ref="A78" location="'Tia-1'!A1" display="Tia-1"/>
    <hyperlink ref="A69" location="'Kie-4'!A1" display="Kie-4"/>
    <hyperlink ref="A70" location="'Kie-5'!A1" display="Kie-5"/>
    <hyperlink ref="A82" location="'Éa-2'!A1" display="Éa-2"/>
    <hyperlink ref="A83" location="'Éa-3'!A1" display="Éa-3"/>
    <hyperlink ref="A84" location="'Éa-4'!A1" display="Éa-4"/>
    <hyperlink ref="A88" location="'Fta-1'!A1" display="Fta-1"/>
    <hyperlink ref="A89" location="'Fta-2'!A1" display="Fta-2"/>
    <hyperlink ref="A90" location="'Fta-3'!A1" display="Fta-3"/>
    <hyperlink ref="A91" location="'Fta-4'!A1" display="Fta-4"/>
    <hyperlink ref="A92" location="'Fta-5'!A1" display="Fta-5"/>
    <hyperlink ref="A93" location="'Kta-1'!A1" display="Kta-1"/>
    <hyperlink ref="A94" location="'Kta-2'!A1" display="Kta-2"/>
    <hyperlink ref="A96" location="'S-1'!A1" display="S-1"/>
    <hyperlink ref="A97" location="'S-2'!A1" display="S-2"/>
    <hyperlink ref="A98" location="'S-3'!A1" display="S-3"/>
    <hyperlink ref="A99" location="'S-4'!A1" display="S-4"/>
    <hyperlink ref="A101" location="'S-5'!A1" display="S-5"/>
    <hyperlink ref="A102" location="'S-5i'!A1" display="S-5i"/>
    <hyperlink ref="A103" location="'Sv-1'!A1" display="SV-1"/>
    <hyperlink ref="A113" location="'Kts-1'!A1" display="Kts-1"/>
    <hyperlink ref="A114" location="'Kts-2'!A1" display="Kts-2"/>
    <hyperlink ref="A57" location="'VSz-1'!A1" display="VSz-1"/>
    <hyperlink ref="A58" location="'VSz-2'!A1" display="VSz-2"/>
    <hyperlink ref="A62" location="'VTa-1'!A1" display="VTa-1"/>
    <hyperlink ref="A64" location="'VDa-1'!A1" display="VDa-1"/>
    <hyperlink ref="A79" location="'Tia-1'!A1" display="Tia-1"/>
    <hyperlink ref="A52" location="'Ka-5'!A1" display="Ka-5"/>
    <hyperlink ref="A26" location="'Sz-8'!A1" display="Sz-8"/>
    <hyperlink ref="A27" location="'Sz-9'!Nyomtatási_terület" display="Sz-9"/>
    <hyperlink ref="A42" location="'Ta-8'!A1" display="Ta-8"/>
    <hyperlink ref="A87" location="'Da-2'!Nyomtatási_terület" display="Da-2"/>
    <hyperlink ref="A53" location="'Ka-6'!A1" display="Ka-6"/>
    <hyperlink ref="A71" location="'Kie-6'!A1" display="Kie-6"/>
    <hyperlink ref="A13" location="'Pv-2'!Nyomtatási_terület" display="Pv-2"/>
    <hyperlink ref="A14" location="'Pv-3'!Nyomtatási_terület" display="Pv-3"/>
    <hyperlink ref="A40" location="'Ta-6'!Nyomtatási_terület" display="Ta-6"/>
    <hyperlink ref="A115" location="'Lab-1'!A1" display="Lab-1"/>
    <hyperlink ref="A116" location="'Lab-2'!A1" display="Lab-2"/>
    <hyperlink ref="A117" location="'Lab-3'!A1" display="Lab-3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Irodabutor_kiegeszitok</vt:lpstr>
      <vt:lpstr>Ulobutorok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Apró Tamás</dc:creator>
  <cp:lastModifiedBy>Thomka Judit</cp:lastModifiedBy>
  <cp:lastPrinted>2017-02-23T16:10:57Z</cp:lastPrinted>
  <dcterms:created xsi:type="dcterms:W3CDTF">2015-11-01T13:25:23Z</dcterms:created>
  <dcterms:modified xsi:type="dcterms:W3CDTF">2017-06-14T11:34:01Z</dcterms:modified>
</cp:coreProperties>
</file>