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H28" i="1" l="1"/>
  <c r="H29" i="1" s="1"/>
  <c r="H26" i="1"/>
  <c r="H27" i="1" s="1"/>
  <c r="H24" i="1"/>
  <c r="H23" i="1"/>
  <c r="I20" i="1"/>
  <c r="H20" i="1"/>
  <c r="I19" i="1"/>
  <c r="H19" i="1"/>
  <c r="I18" i="1"/>
  <c r="H18" i="1"/>
  <c r="I17" i="1"/>
  <c r="H17" i="1"/>
  <c r="I16" i="1"/>
  <c r="H16" i="1"/>
  <c r="H22" i="1" s="1"/>
  <c r="H14" i="1"/>
  <c r="H15" i="1" s="1"/>
  <c r="H12" i="1"/>
  <c r="H13" i="1" s="1"/>
  <c r="H10" i="1"/>
  <c r="H9" i="1"/>
  <c r="H11" i="1" s="1"/>
  <c r="H5" i="1"/>
  <c r="H6" i="1"/>
  <c r="H4" i="1"/>
  <c r="H8" i="1" s="1"/>
  <c r="I4" i="1"/>
  <c r="I5" i="1"/>
  <c r="I6" i="1"/>
  <c r="I7" i="1"/>
  <c r="I9" i="1"/>
  <c r="I10" i="1"/>
  <c r="I12" i="1"/>
  <c r="I13" i="1" s="1"/>
  <c r="I14" i="1"/>
  <c r="I15" i="1" s="1"/>
  <c r="I21" i="1"/>
  <c r="I23" i="1"/>
  <c r="I24" i="1"/>
  <c r="I26" i="1"/>
  <c r="I27" i="1" s="1"/>
  <c r="I28" i="1"/>
  <c r="I29" i="1" s="1"/>
  <c r="I8" i="1" l="1"/>
  <c r="I31" i="1" s="1"/>
  <c r="H25" i="1"/>
  <c r="I22" i="1"/>
  <c r="I11" i="1"/>
  <c r="I25" i="1"/>
  <c r="I32" i="1" l="1"/>
  <c r="I34" i="1"/>
  <c r="I35" i="1" s="1"/>
</calcChain>
</file>

<file path=xl/sharedStrings.xml><?xml version="1.0" encoding="utf-8"?>
<sst xmlns="http://schemas.openxmlformats.org/spreadsheetml/2006/main" count="71" uniqueCount="40">
  <si>
    <t>MTA LGK élőerős őrzés-védelem közbeszerzési eljárás 2016-2018</t>
  </si>
  <si>
    <t>nettó Ft</t>
  </si>
  <si>
    <t>Őrzött objektum</t>
  </si>
  <si>
    <t>Típus</t>
  </si>
  <si>
    <t>Havi gyakoriság megnevezés</t>
  </si>
  <si>
    <t>Havi gyakoriság alk./hó</t>
  </si>
  <si>
    <t>Létsz.
fő</t>
  </si>
  <si>
    <t>MTA Székháza
1051 Bp. 
Széchenyi tér 9.</t>
  </si>
  <si>
    <t>portaszolgálat</t>
  </si>
  <si>
    <t>mindennap</t>
  </si>
  <si>
    <t>parkoló őrzés</t>
  </si>
  <si>
    <t>munkanapi</t>
  </si>
  <si>
    <t>képtár őrzés</t>
  </si>
  <si>
    <t>heti 2 x</t>
  </si>
  <si>
    <t>rendezvény</t>
  </si>
  <si>
    <t>Összesen:</t>
  </si>
  <si>
    <t>MTA KIK
1051 Bp. Arany J. u. 1.</t>
  </si>
  <si>
    <t>Nádor Irodaház
1051 Bp. Nádor u. 7.</t>
  </si>
  <si>
    <t>Kutatóház
1112 Bp. Budaörsi út 45.</t>
  </si>
  <si>
    <t>Vár Épületegyüttes
1014 Bp. Országház 30.</t>
  </si>
  <si>
    <t>1014 Bp. Úri u. 49.</t>
  </si>
  <si>
    <t>hétfő-csüt.</t>
  </si>
  <si>
    <t>péntek</t>
  </si>
  <si>
    <t>1014 Bp. Úri u. 53.</t>
  </si>
  <si>
    <t>1014 Bp. Országház u. 28.</t>
  </si>
  <si>
    <r>
      <t>Etele Irod</t>
    </r>
    <r>
      <rPr>
        <b/>
        <sz val="10"/>
        <color indexed="8"/>
        <rFont val="Garamond"/>
        <family val="1"/>
        <charset val="238"/>
      </rPr>
      <t>aház
1119 Bp. Etele út 59-61.</t>
    </r>
  </si>
  <si>
    <t>munknap</t>
  </si>
  <si>
    <t>Teréz Irodaház
1067 Bp. Teréz krt. 13.</t>
  </si>
  <si>
    <t>Karolina Irodaház
1113 Bp. Karolina út 29-31.</t>
  </si>
  <si>
    <t>nettó Ft/év:</t>
  </si>
  <si>
    <t>bruttó Ft/év:</t>
  </si>
  <si>
    <t>nettó Ft/3 év:</t>
  </si>
  <si>
    <t>bruttó Ft/3 év:</t>
  </si>
  <si>
    <t>Ajánlati díj Ft/óra/fő</t>
  </si>
  <si>
    <t>Ajánlati költség 
 Ft/év</t>
  </si>
  <si>
    <t>Ajánlati költség 
 Ft/hó</t>
  </si>
  <si>
    <t>Óra/nap</t>
  </si>
  <si>
    <t>változó (évente várható óraszám)</t>
  </si>
  <si>
    <t>munkan.+szomb.</t>
  </si>
  <si>
    <t>MINDÖSSZESEN nettó a 3 évre (Felolvasó lapon feltüntetni):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</si>
</sst>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8"/>
      <name val="Garamond"/>
      <family val="1"/>
      <charset val="238"/>
    </font>
    <font>
      <b/>
      <sz val="10"/>
      <color indexed="8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3" xfId="0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3" fontId="3" fillId="0" borderId="17" xfId="0" applyNumberFormat="1" applyFont="1" applyBorder="1" applyAlignment="1" applyProtection="1">
      <alignment horizontal="right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3" fontId="0" fillId="0" borderId="0" xfId="0" applyNumberFormat="1" applyBorder="1" applyProtection="1"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3" fontId="1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3" fontId="3" fillId="0" borderId="3" xfId="0" applyNumberFormat="1" applyFont="1" applyBorder="1" applyAlignment="1" applyProtection="1">
      <alignment horizontal="right" vertical="center"/>
    </xf>
    <xf numFmtId="3" fontId="3" fillId="0" borderId="14" xfId="0" applyNumberFormat="1" applyFont="1" applyBorder="1" applyAlignment="1" applyProtection="1">
      <alignment horizontal="right" vertical="center"/>
    </xf>
    <xf numFmtId="3" fontId="3" fillId="0" borderId="16" xfId="0" applyNumberFormat="1" applyFont="1" applyBorder="1" applyAlignment="1" applyProtection="1">
      <alignment horizontal="right" vertical="center"/>
    </xf>
    <xf numFmtId="3" fontId="3" fillId="0" borderId="5" xfId="0" applyNumberFormat="1" applyFont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3" fontId="1" fillId="0" borderId="2" xfId="0" applyNumberFormat="1" applyFont="1" applyBorder="1" applyAlignment="1" applyProtection="1">
      <alignment vertical="center"/>
    </xf>
    <xf numFmtId="3" fontId="3" fillId="0" borderId="8" xfId="0" applyNumberFormat="1" applyFont="1" applyFill="1" applyBorder="1" applyAlignment="1" applyProtection="1">
      <alignment horizontal="right" vertical="center"/>
    </xf>
    <xf numFmtId="3" fontId="3" fillId="0" borderId="9" xfId="0" applyNumberFormat="1" applyFont="1" applyBorder="1" applyAlignment="1" applyProtection="1">
      <alignment horizontal="right" vertical="center"/>
    </xf>
    <xf numFmtId="3" fontId="3" fillId="0" borderId="2" xfId="0" applyNumberFormat="1" applyFont="1" applyBorder="1" applyAlignment="1" applyProtection="1">
      <alignment horizontal="right" vertical="center"/>
    </xf>
    <xf numFmtId="3" fontId="1" fillId="0" borderId="7" xfId="0" applyNumberFormat="1" applyFont="1" applyBorder="1" applyAlignment="1" applyProtection="1">
      <alignment horizontal="right" vertical="center"/>
    </xf>
    <xf numFmtId="3" fontId="1" fillId="0" borderId="2" xfId="0" applyNumberFormat="1" applyFont="1" applyBorder="1" applyProtection="1"/>
    <xf numFmtId="3" fontId="1" fillId="0" borderId="2" xfId="0" applyNumberFormat="1" applyFont="1" applyBorder="1" applyAlignment="1" applyProtection="1">
      <alignment horizontal="right"/>
    </xf>
    <xf numFmtId="3" fontId="1" fillId="0" borderId="7" xfId="0" applyNumberFormat="1" applyFont="1" applyBorder="1" applyAlignment="1" applyProtection="1">
      <alignment horizontal="right"/>
    </xf>
    <xf numFmtId="3" fontId="3" fillId="0" borderId="8" xfId="0" applyNumberFormat="1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3" fontId="2" fillId="0" borderId="5" xfId="0" applyNumberFormat="1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wrapText="1"/>
    </xf>
    <xf numFmtId="0" fontId="2" fillId="0" borderId="12" xfId="0" applyFont="1" applyFill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wrapText="1"/>
    </xf>
    <xf numFmtId="0" fontId="1" fillId="0" borderId="13" xfId="0" applyFont="1" applyFill="1" applyBorder="1" applyAlignment="1" applyProtection="1"/>
    <xf numFmtId="0" fontId="1" fillId="0" borderId="13" xfId="0" applyFont="1" applyBorder="1" applyAlignment="1" applyProtection="1"/>
    <xf numFmtId="0" fontId="2" fillId="0" borderId="13" xfId="0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right" vertical="center"/>
    </xf>
    <xf numFmtId="0" fontId="2" fillId="0" borderId="13" xfId="0" applyFont="1" applyBorder="1" applyProtection="1"/>
    <xf numFmtId="0" fontId="2" fillId="0" borderId="13" xfId="0" applyFont="1" applyFill="1" applyBorder="1" applyProtection="1"/>
    <xf numFmtId="0" fontId="1" fillId="0" borderId="13" xfId="0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center"/>
    </xf>
    <xf numFmtId="3" fontId="1" fillId="0" borderId="13" xfId="0" applyNumberFormat="1" applyFont="1" applyBorder="1" applyAlignment="1" applyProtection="1">
      <alignment horizontal="right"/>
    </xf>
    <xf numFmtId="0" fontId="2" fillId="3" borderId="13" xfId="0" applyFont="1" applyFill="1" applyBorder="1" applyProtection="1"/>
    <xf numFmtId="0" fontId="2" fillId="3" borderId="13" xfId="0" applyFont="1" applyFill="1" applyBorder="1" applyAlignment="1" applyProtection="1">
      <alignment horizontal="right"/>
    </xf>
    <xf numFmtId="0" fontId="2" fillId="3" borderId="13" xfId="0" applyFont="1" applyFill="1" applyBorder="1" applyAlignment="1" applyProtection="1">
      <alignment horizontal="center"/>
    </xf>
    <xf numFmtId="3" fontId="2" fillId="3" borderId="13" xfId="0" applyNumberFormat="1" applyFont="1" applyFill="1" applyBorder="1" applyAlignment="1" applyProtection="1">
      <alignment horizontal="right" vertical="center"/>
    </xf>
    <xf numFmtId="0" fontId="2" fillId="3" borderId="13" xfId="0" applyFont="1" applyFill="1" applyBorder="1" applyAlignment="1" applyProtection="1">
      <alignment wrapText="1"/>
    </xf>
    <xf numFmtId="0" fontId="1" fillId="3" borderId="13" xfId="0" applyFont="1" applyFill="1" applyBorder="1" applyAlignment="1" applyProtection="1">
      <alignment horizontal="right"/>
    </xf>
    <xf numFmtId="3" fontId="1" fillId="3" borderId="13" xfId="0" applyNumberFormat="1" applyFont="1" applyFill="1" applyBorder="1" applyAlignment="1" applyProtection="1">
      <alignment horizontal="right"/>
    </xf>
    <xf numFmtId="0" fontId="1" fillId="3" borderId="19" xfId="0" applyFont="1" applyFill="1" applyBorder="1" applyAlignment="1" applyProtection="1">
      <alignment horizontal="left"/>
    </xf>
    <xf numFmtId="0" fontId="1" fillId="3" borderId="20" xfId="0" applyFont="1" applyFill="1" applyBorder="1" applyAlignment="1" applyProtection="1">
      <alignment horizontal="left"/>
    </xf>
    <xf numFmtId="0" fontId="1" fillId="3" borderId="21" xfId="0" applyFont="1" applyFill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="115" zoomScaleNormal="115" workbookViewId="0">
      <selection activeCell="A3" sqref="A3"/>
    </sheetView>
  </sheetViews>
  <sheetFormatPr defaultRowHeight="15" x14ac:dyDescent="0.25"/>
  <cols>
    <col min="1" max="1" width="21.5703125" style="14" bestFit="1" customWidth="1"/>
    <col min="2" max="2" width="11.140625" style="14" bestFit="1" customWidth="1"/>
    <col min="3" max="3" width="14.28515625" style="14" customWidth="1"/>
    <col min="4" max="4" width="9.5703125" style="14" customWidth="1"/>
    <col min="5" max="5" width="5" style="14" bestFit="1" customWidth="1"/>
    <col min="6" max="6" width="5.5703125" style="14" bestFit="1" customWidth="1"/>
    <col min="7" max="7" width="8.85546875" style="14" bestFit="1" customWidth="1"/>
    <col min="8" max="8" width="8.85546875" style="14" customWidth="1"/>
    <col min="9" max="9" width="11.140625" style="14" customWidth="1"/>
    <col min="10" max="10" width="12.42578125" style="14" bestFit="1" customWidth="1"/>
    <col min="11" max="11" width="9.85546875" style="14" bestFit="1" customWidth="1"/>
    <col min="12" max="12" width="11.5703125" style="14" customWidth="1"/>
    <col min="13" max="13" width="8.7109375" style="14" bestFit="1" customWidth="1"/>
    <col min="14" max="16" width="9.5703125" style="14" bestFit="1" customWidth="1"/>
    <col min="17" max="16384" width="9.140625" style="14"/>
  </cols>
  <sheetData>
    <row r="1" spans="1:16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3"/>
      <c r="K1" s="13"/>
      <c r="L1" s="13"/>
      <c r="M1" s="13"/>
      <c r="N1" s="13"/>
      <c r="O1" s="13"/>
      <c r="P1" s="13"/>
    </row>
    <row r="2" spans="1:16" x14ac:dyDescent="0.25">
      <c r="A2" s="15"/>
      <c r="B2" s="16"/>
      <c r="C2" s="17"/>
      <c r="D2" s="17"/>
      <c r="E2" s="17"/>
      <c r="F2" s="17"/>
      <c r="G2" s="17"/>
      <c r="H2" s="17"/>
      <c r="I2" s="18" t="s">
        <v>1</v>
      </c>
      <c r="J2" s="19"/>
      <c r="K2" s="19"/>
      <c r="L2" s="20"/>
      <c r="M2" s="20"/>
      <c r="N2" s="20"/>
      <c r="O2" s="20"/>
      <c r="P2" s="21"/>
    </row>
    <row r="3" spans="1:16" ht="38.25" x14ac:dyDescent="0.25">
      <c r="A3" s="22" t="s">
        <v>2</v>
      </c>
      <c r="B3" s="23" t="s">
        <v>3</v>
      </c>
      <c r="C3" s="22" t="s">
        <v>4</v>
      </c>
      <c r="D3" s="22" t="s">
        <v>5</v>
      </c>
      <c r="E3" s="22" t="s">
        <v>36</v>
      </c>
      <c r="F3" s="22" t="s">
        <v>6</v>
      </c>
      <c r="G3" s="24" t="s">
        <v>33</v>
      </c>
      <c r="H3" s="24" t="s">
        <v>35</v>
      </c>
      <c r="I3" s="24" t="s">
        <v>34</v>
      </c>
      <c r="J3" s="25"/>
      <c r="K3" s="25"/>
      <c r="L3" s="25"/>
      <c r="M3" s="25"/>
      <c r="N3" s="25"/>
      <c r="O3" s="25"/>
      <c r="P3" s="25"/>
    </row>
    <row r="4" spans="1:16" x14ac:dyDescent="0.25">
      <c r="A4" s="129" t="s">
        <v>7</v>
      </c>
      <c r="B4" s="1" t="s">
        <v>8</v>
      </c>
      <c r="C4" s="2" t="s">
        <v>9</v>
      </c>
      <c r="D4" s="3">
        <v>30.416699999999999</v>
      </c>
      <c r="E4" s="4">
        <v>24</v>
      </c>
      <c r="F4" s="4">
        <v>2</v>
      </c>
      <c r="G4" s="26"/>
      <c r="H4" s="60">
        <f>D4*E4*F4*G4</f>
        <v>0</v>
      </c>
      <c r="I4" s="60">
        <f>E4*F4*G4*D4*12</f>
        <v>0</v>
      </c>
      <c r="J4" s="27"/>
      <c r="K4" s="25"/>
    </row>
    <row r="5" spans="1:16" x14ac:dyDescent="0.25">
      <c r="A5" s="130"/>
      <c r="B5" s="5" t="s">
        <v>10</v>
      </c>
      <c r="C5" s="6" t="s">
        <v>11</v>
      </c>
      <c r="D5" s="7">
        <v>20.916699999999999</v>
      </c>
      <c r="E5" s="8">
        <v>10</v>
      </c>
      <c r="F5" s="8">
        <v>1</v>
      </c>
      <c r="G5" s="28"/>
      <c r="H5" s="61">
        <f>D5*E5*F5*G5</f>
        <v>0</v>
      </c>
      <c r="I5" s="62">
        <f>E5*F5*G5*D5*12</f>
        <v>0</v>
      </c>
      <c r="J5" s="27"/>
      <c r="K5" s="25"/>
    </row>
    <row r="6" spans="1:16" x14ac:dyDescent="0.25">
      <c r="A6" s="130"/>
      <c r="B6" s="5" t="s">
        <v>12</v>
      </c>
      <c r="C6" s="9" t="s">
        <v>13</v>
      </c>
      <c r="D6" s="7">
        <v>8.6905000000000001</v>
      </c>
      <c r="E6" s="8">
        <v>7</v>
      </c>
      <c r="F6" s="8">
        <v>1</v>
      </c>
      <c r="G6" s="28"/>
      <c r="H6" s="61">
        <f t="shared" ref="H6" si="0">D6*E6*F6*G6</f>
        <v>0</v>
      </c>
      <c r="I6" s="62">
        <f>E6*F6*G6*D6*12</f>
        <v>0</v>
      </c>
      <c r="J6" s="27"/>
      <c r="K6" s="25"/>
    </row>
    <row r="7" spans="1:16" ht="25.5" x14ac:dyDescent="0.25">
      <c r="A7" s="130"/>
      <c r="B7" s="10" t="s">
        <v>14</v>
      </c>
      <c r="C7" s="11" t="s">
        <v>37</v>
      </c>
      <c r="D7" s="12"/>
      <c r="E7" s="12">
        <v>200</v>
      </c>
      <c r="F7" s="12">
        <v>1</v>
      </c>
      <c r="G7" s="29"/>
      <c r="H7" s="61"/>
      <c r="I7" s="63">
        <f>E7*F7*G7</f>
        <v>0</v>
      </c>
      <c r="J7" s="27"/>
      <c r="K7" s="25"/>
    </row>
    <row r="8" spans="1:16" x14ac:dyDescent="0.25">
      <c r="A8" s="30"/>
      <c r="B8" s="31"/>
      <c r="C8" s="30"/>
      <c r="D8" s="22"/>
      <c r="E8" s="30"/>
      <c r="F8" s="120" t="s">
        <v>15</v>
      </c>
      <c r="G8" s="121"/>
      <c r="H8" s="72">
        <f t="shared" ref="H8:I8" si="1">SUM(H4:H7)</f>
        <v>0</v>
      </c>
      <c r="I8" s="72">
        <f t="shared" si="1"/>
        <v>0</v>
      </c>
      <c r="J8" s="27"/>
      <c r="K8" s="25"/>
    </row>
    <row r="9" spans="1:16" ht="25.5" x14ac:dyDescent="0.25">
      <c r="A9" s="131" t="s">
        <v>16</v>
      </c>
      <c r="B9" s="64" t="s">
        <v>8</v>
      </c>
      <c r="C9" s="65" t="s">
        <v>38</v>
      </c>
      <c r="D9" s="66">
        <v>25.25</v>
      </c>
      <c r="E9" s="67">
        <v>12</v>
      </c>
      <c r="F9" s="67">
        <v>1</v>
      </c>
      <c r="G9" s="32"/>
      <c r="H9" s="60">
        <f>D9*E9*F9*G9</f>
        <v>0</v>
      </c>
      <c r="I9" s="73">
        <f>E9*F9*G9*D9*12</f>
        <v>0</v>
      </c>
      <c r="J9" s="27"/>
      <c r="K9" s="25"/>
    </row>
    <row r="10" spans="1:16" x14ac:dyDescent="0.25">
      <c r="A10" s="131"/>
      <c r="B10" s="68" t="s">
        <v>8</v>
      </c>
      <c r="C10" s="69" t="s">
        <v>9</v>
      </c>
      <c r="D10" s="70">
        <v>30.416699999999999</v>
      </c>
      <c r="E10" s="71">
        <v>24</v>
      </c>
      <c r="F10" s="71">
        <v>1</v>
      </c>
      <c r="G10" s="33"/>
      <c r="H10" s="74">
        <f>D10*E10*F10*G10</f>
        <v>0</v>
      </c>
      <c r="I10" s="74">
        <f>E10*F10*G10*D10*12</f>
        <v>0</v>
      </c>
      <c r="J10" s="27"/>
      <c r="K10" s="25"/>
    </row>
    <row r="11" spans="1:16" x14ac:dyDescent="0.25">
      <c r="A11" s="34"/>
      <c r="B11" s="35"/>
      <c r="C11" s="36"/>
      <c r="D11" s="37"/>
      <c r="E11" s="38"/>
      <c r="F11" s="120" t="s">
        <v>15</v>
      </c>
      <c r="G11" s="121"/>
      <c r="H11" s="72">
        <f>SUM(H9:H10)</f>
        <v>0</v>
      </c>
      <c r="I11" s="72">
        <f t="shared" ref="I11" si="2">SUM(I9:I10)</f>
        <v>0</v>
      </c>
      <c r="J11" s="27"/>
      <c r="K11" s="25"/>
    </row>
    <row r="12" spans="1:16" ht="25.5" x14ac:dyDescent="0.25">
      <c r="A12" s="81" t="s">
        <v>17</v>
      </c>
      <c r="B12" s="82" t="s">
        <v>8</v>
      </c>
      <c r="C12" s="83" t="s">
        <v>9</v>
      </c>
      <c r="D12" s="84">
        <v>30.416699999999999</v>
      </c>
      <c r="E12" s="85">
        <v>24</v>
      </c>
      <c r="F12" s="85">
        <v>2</v>
      </c>
      <c r="G12" s="39"/>
      <c r="H12" s="74">
        <f>D12*E12*F12*G12</f>
        <v>0</v>
      </c>
      <c r="I12" s="75">
        <f>E12*F12*G12*D12*12</f>
        <v>0</v>
      </c>
      <c r="J12" s="27"/>
      <c r="K12" s="25"/>
    </row>
    <row r="13" spans="1:16" x14ac:dyDescent="0.25">
      <c r="A13" s="40"/>
      <c r="B13" s="41"/>
      <c r="C13" s="40"/>
      <c r="D13" s="40"/>
      <c r="E13" s="40"/>
      <c r="F13" s="120" t="s">
        <v>15</v>
      </c>
      <c r="G13" s="121"/>
      <c r="H13" s="76">
        <f>SUM(H12)</f>
        <v>0</v>
      </c>
      <c r="I13" s="77">
        <f t="shared" ref="I13" si="3">SUM(I12:I12)</f>
        <v>0</v>
      </c>
      <c r="J13" s="27"/>
      <c r="K13" s="25"/>
    </row>
    <row r="14" spans="1:16" ht="25.5" x14ac:dyDescent="0.25">
      <c r="A14" s="81" t="s">
        <v>18</v>
      </c>
      <c r="B14" s="82" t="s">
        <v>8</v>
      </c>
      <c r="C14" s="83" t="s">
        <v>9</v>
      </c>
      <c r="D14" s="84">
        <v>30.416699999999999</v>
      </c>
      <c r="E14" s="85">
        <v>24</v>
      </c>
      <c r="F14" s="85">
        <v>1</v>
      </c>
      <c r="G14" s="39"/>
      <c r="H14" s="74">
        <f>D14*E14*F14*G14</f>
        <v>0</v>
      </c>
      <c r="I14" s="75">
        <f>E14*F14*G14*D14*12</f>
        <v>0</v>
      </c>
      <c r="J14" s="27"/>
      <c r="K14" s="25"/>
    </row>
    <row r="15" spans="1:16" x14ac:dyDescent="0.25">
      <c r="A15" s="42"/>
      <c r="B15" s="41"/>
      <c r="C15" s="40"/>
      <c r="D15" s="40"/>
      <c r="E15" s="40"/>
      <c r="F15" s="120" t="s">
        <v>15</v>
      </c>
      <c r="G15" s="121"/>
      <c r="H15" s="76">
        <f>SUM(H14)</f>
        <v>0</v>
      </c>
      <c r="I15" s="78">
        <f t="shared" ref="I15" si="4">SUM(I14:I14)</f>
        <v>0</v>
      </c>
      <c r="J15" s="27"/>
      <c r="K15" s="25"/>
    </row>
    <row r="16" spans="1:16" ht="25.5" x14ac:dyDescent="0.25">
      <c r="A16" s="81" t="s">
        <v>19</v>
      </c>
      <c r="B16" s="1" t="s">
        <v>8</v>
      </c>
      <c r="C16" s="86" t="s">
        <v>9</v>
      </c>
      <c r="D16" s="3">
        <v>30.416699999999999</v>
      </c>
      <c r="E16" s="4">
        <v>24</v>
      </c>
      <c r="F16" s="4">
        <v>1</v>
      </c>
      <c r="G16" s="26"/>
      <c r="H16" s="60">
        <f>D16*E16*F16*G16</f>
        <v>0</v>
      </c>
      <c r="I16" s="60">
        <f>E16*F16*G16*D16*12</f>
        <v>0</v>
      </c>
      <c r="J16" s="27"/>
      <c r="K16" s="25"/>
    </row>
    <row r="17" spans="1:16" x14ac:dyDescent="0.25">
      <c r="A17" s="123" t="s">
        <v>20</v>
      </c>
      <c r="B17" s="5" t="s">
        <v>8</v>
      </c>
      <c r="C17" s="5" t="s">
        <v>21</v>
      </c>
      <c r="D17" s="87">
        <v>17.381</v>
      </c>
      <c r="E17" s="88">
        <v>9</v>
      </c>
      <c r="F17" s="88">
        <v>1</v>
      </c>
      <c r="G17" s="43"/>
      <c r="H17" s="61">
        <f>D17*E17*F17*G17</f>
        <v>0</v>
      </c>
      <c r="I17" s="62">
        <f>E17*F17*G17*D17*12</f>
        <v>0</v>
      </c>
      <c r="J17" s="27"/>
      <c r="K17" s="25"/>
    </row>
    <row r="18" spans="1:16" x14ac:dyDescent="0.25">
      <c r="A18" s="124"/>
      <c r="B18" s="5" t="s">
        <v>8</v>
      </c>
      <c r="C18" s="5" t="s">
        <v>22</v>
      </c>
      <c r="D18" s="87">
        <v>4.3452000000000002</v>
      </c>
      <c r="E18" s="88">
        <v>7</v>
      </c>
      <c r="F18" s="88">
        <v>1</v>
      </c>
      <c r="G18" s="43"/>
      <c r="H18" s="61">
        <f t="shared" ref="H18" si="5">D18*E18*F18*G18</f>
        <v>0</v>
      </c>
      <c r="I18" s="62">
        <f>E18*F18*G18*D18*12</f>
        <v>0</v>
      </c>
      <c r="J18" s="27"/>
      <c r="K18" s="25"/>
    </row>
    <row r="19" spans="1:16" x14ac:dyDescent="0.25">
      <c r="A19" s="125" t="s">
        <v>23</v>
      </c>
      <c r="B19" s="5" t="s">
        <v>8</v>
      </c>
      <c r="C19" s="5" t="s">
        <v>21</v>
      </c>
      <c r="D19" s="7">
        <v>17.381</v>
      </c>
      <c r="E19" s="8">
        <v>9</v>
      </c>
      <c r="F19" s="8">
        <v>1</v>
      </c>
      <c r="G19" s="43"/>
      <c r="H19" s="61">
        <f>D19*E19*F19*G19</f>
        <v>0</v>
      </c>
      <c r="I19" s="62">
        <f>E19*F19*G19*D19*12</f>
        <v>0</v>
      </c>
      <c r="J19" s="27"/>
      <c r="K19" s="25"/>
    </row>
    <row r="20" spans="1:16" x14ac:dyDescent="0.25">
      <c r="A20" s="126"/>
      <c r="B20" s="5" t="s">
        <v>8</v>
      </c>
      <c r="C20" s="5" t="s">
        <v>22</v>
      </c>
      <c r="D20" s="7">
        <v>4.3452000000000002</v>
      </c>
      <c r="E20" s="8">
        <v>7</v>
      </c>
      <c r="F20" s="8">
        <v>1</v>
      </c>
      <c r="G20" s="43"/>
      <c r="H20" s="61">
        <f t="shared" ref="H20" si="6">D20*E20*F20*G20</f>
        <v>0</v>
      </c>
      <c r="I20" s="62">
        <f>E20*F20*G20*D20*12</f>
        <v>0</v>
      </c>
      <c r="J20" s="27"/>
      <c r="K20" s="25"/>
    </row>
    <row r="21" spans="1:16" ht="25.5" x14ac:dyDescent="0.25">
      <c r="A21" s="81" t="s">
        <v>24</v>
      </c>
      <c r="B21" s="10" t="s">
        <v>14</v>
      </c>
      <c r="C21" s="10" t="s">
        <v>37</v>
      </c>
      <c r="D21" s="89"/>
      <c r="E21" s="89">
        <v>750</v>
      </c>
      <c r="F21" s="89">
        <v>1</v>
      </c>
      <c r="G21" s="44"/>
      <c r="H21" s="61"/>
      <c r="I21" s="63">
        <f>E21*F21*G21</f>
        <v>0</v>
      </c>
      <c r="J21" s="27"/>
      <c r="K21" s="25"/>
    </row>
    <row r="22" spans="1:16" x14ac:dyDescent="0.25">
      <c r="A22" s="45"/>
      <c r="B22" s="41"/>
      <c r="C22" s="40"/>
      <c r="D22" s="40"/>
      <c r="E22" s="40"/>
      <c r="F22" s="120" t="s">
        <v>15</v>
      </c>
      <c r="G22" s="121"/>
      <c r="H22" s="79">
        <f>SUM(H16:H21)</f>
        <v>0</v>
      </c>
      <c r="I22" s="78">
        <f t="shared" ref="I22" si="7">SUM(I16:I21)</f>
        <v>0</v>
      </c>
      <c r="J22" s="27"/>
      <c r="K22" s="46"/>
    </row>
    <row r="23" spans="1:16" x14ac:dyDescent="0.25">
      <c r="A23" s="127" t="s">
        <v>25</v>
      </c>
      <c r="B23" s="64" t="s">
        <v>8</v>
      </c>
      <c r="C23" s="90" t="s">
        <v>9</v>
      </c>
      <c r="D23" s="91">
        <v>30.416699999999999</v>
      </c>
      <c r="E23" s="92">
        <v>24</v>
      </c>
      <c r="F23" s="92">
        <v>1</v>
      </c>
      <c r="G23" s="32"/>
      <c r="H23" s="60">
        <f>D23*E23*F23*G23</f>
        <v>0</v>
      </c>
      <c r="I23" s="80">
        <f>E23*F23*G23*D23*12</f>
        <v>0</v>
      </c>
      <c r="J23" s="27"/>
      <c r="K23" s="25"/>
    </row>
    <row r="24" spans="1:16" x14ac:dyDescent="0.25">
      <c r="A24" s="128"/>
      <c r="B24" s="10" t="s">
        <v>8</v>
      </c>
      <c r="C24" s="10" t="s">
        <v>26</v>
      </c>
      <c r="D24" s="89">
        <v>20.916699999999999</v>
      </c>
      <c r="E24" s="93">
        <v>10</v>
      </c>
      <c r="F24" s="93">
        <v>1</v>
      </c>
      <c r="G24" s="47"/>
      <c r="H24" s="74">
        <f>D24*E24*F24*G24</f>
        <v>0</v>
      </c>
      <c r="I24" s="63">
        <f>E24*F24*G24*D24*12</f>
        <v>0</v>
      </c>
      <c r="J24" s="27"/>
      <c r="K24" s="25"/>
    </row>
    <row r="25" spans="1:16" x14ac:dyDescent="0.25">
      <c r="A25" s="48"/>
      <c r="B25" s="41"/>
      <c r="C25" s="40"/>
      <c r="D25" s="40"/>
      <c r="E25" s="40"/>
      <c r="F25" s="120" t="s">
        <v>15</v>
      </c>
      <c r="G25" s="121"/>
      <c r="H25" s="72">
        <f>SUM(H23:H24)</f>
        <v>0</v>
      </c>
      <c r="I25" s="78">
        <f>SUM(I23:I24)</f>
        <v>0</v>
      </c>
      <c r="J25" s="27"/>
      <c r="K25" s="25"/>
    </row>
    <row r="26" spans="1:16" ht="25.5" x14ac:dyDescent="0.25">
      <c r="A26" s="81" t="s">
        <v>27</v>
      </c>
      <c r="B26" s="82" t="s">
        <v>8</v>
      </c>
      <c r="C26" s="83" t="s">
        <v>9</v>
      </c>
      <c r="D26" s="84">
        <v>30.416699999999999</v>
      </c>
      <c r="E26" s="85">
        <v>24</v>
      </c>
      <c r="F26" s="85">
        <v>1</v>
      </c>
      <c r="G26" s="39"/>
      <c r="H26" s="74">
        <f>D26*E26*F26*G26</f>
        <v>0</v>
      </c>
      <c r="I26" s="75">
        <f>E26*F26*G26*D26*12</f>
        <v>0</v>
      </c>
      <c r="J26" s="27"/>
      <c r="K26" s="25"/>
    </row>
    <row r="27" spans="1:16" x14ac:dyDescent="0.25">
      <c r="A27" s="42"/>
      <c r="B27" s="41"/>
      <c r="C27" s="40"/>
      <c r="D27" s="40"/>
      <c r="E27" s="40"/>
      <c r="F27" s="120" t="s">
        <v>15</v>
      </c>
      <c r="G27" s="121"/>
      <c r="H27" s="76">
        <f>SUM(H26)</f>
        <v>0</v>
      </c>
      <c r="I27" s="78">
        <f t="shared" ref="I27" si="8">SUM(I26:I26)</f>
        <v>0</v>
      </c>
      <c r="J27" s="27"/>
      <c r="K27" s="25"/>
    </row>
    <row r="28" spans="1:16" ht="25.5" x14ac:dyDescent="0.25">
      <c r="A28" s="81" t="s">
        <v>28</v>
      </c>
      <c r="B28" s="82" t="s">
        <v>8</v>
      </c>
      <c r="C28" s="83" t="s">
        <v>9</v>
      </c>
      <c r="D28" s="84">
        <v>30.416699999999999</v>
      </c>
      <c r="E28" s="85">
        <v>24</v>
      </c>
      <c r="F28" s="85">
        <v>1</v>
      </c>
      <c r="G28" s="39"/>
      <c r="H28" s="74">
        <f>D28*E28*F28*G28</f>
        <v>0</v>
      </c>
      <c r="I28" s="75">
        <f>E28*F28*G28*D28*12</f>
        <v>0</v>
      </c>
      <c r="J28" s="27"/>
      <c r="K28" s="25"/>
    </row>
    <row r="29" spans="1:16" x14ac:dyDescent="0.25">
      <c r="A29" s="42"/>
      <c r="B29" s="41"/>
      <c r="C29" s="40"/>
      <c r="D29" s="40"/>
      <c r="E29" s="40"/>
      <c r="F29" s="120" t="s">
        <v>15</v>
      </c>
      <c r="G29" s="121"/>
      <c r="H29" s="76">
        <f>SUM(H28)</f>
        <v>0</v>
      </c>
      <c r="I29" s="78">
        <f t="shared" ref="I29" si="9">SUM(I28:I28)</f>
        <v>0</v>
      </c>
      <c r="J29" s="27"/>
      <c r="K29" s="25"/>
    </row>
    <row r="30" spans="1:16" x14ac:dyDescent="0.25">
      <c r="A30" s="94"/>
      <c r="B30" s="95"/>
      <c r="C30" s="96"/>
      <c r="D30" s="97"/>
      <c r="E30" s="98"/>
      <c r="F30" s="98"/>
      <c r="G30" s="98"/>
      <c r="H30" s="98"/>
      <c r="I30" s="98"/>
      <c r="J30" s="49"/>
      <c r="K30" s="50"/>
      <c r="L30" s="51"/>
      <c r="M30" s="51"/>
      <c r="N30" s="52"/>
      <c r="O30" s="53"/>
      <c r="P30" s="53"/>
    </row>
    <row r="31" spans="1:16" x14ac:dyDescent="0.25">
      <c r="A31" s="99"/>
      <c r="B31" s="100"/>
      <c r="C31" s="101"/>
      <c r="D31" s="101"/>
      <c r="E31" s="101"/>
      <c r="F31" s="101"/>
      <c r="G31" s="102" t="s">
        <v>29</v>
      </c>
      <c r="H31" s="103"/>
      <c r="I31" s="104">
        <f>SUM(I29+I27+I25+I22+I15+I13+I11+I8)</f>
        <v>0</v>
      </c>
      <c r="K31" s="54"/>
      <c r="L31" s="53"/>
      <c r="M31" s="55"/>
      <c r="N31" s="25"/>
      <c r="O31" s="51"/>
      <c r="P31" s="25"/>
    </row>
    <row r="32" spans="1:16" x14ac:dyDescent="0.25">
      <c r="A32" s="105"/>
      <c r="B32" s="106"/>
      <c r="C32" s="99"/>
      <c r="D32" s="105"/>
      <c r="E32" s="105"/>
      <c r="F32" s="105"/>
      <c r="G32" s="107" t="s">
        <v>30</v>
      </c>
      <c r="H32" s="108"/>
      <c r="I32" s="109">
        <f>I31*1.27</f>
        <v>0</v>
      </c>
      <c r="K32" s="56"/>
      <c r="L32" s="57"/>
      <c r="M32" s="58"/>
      <c r="N32" s="25"/>
      <c r="O32" s="58"/>
      <c r="P32" s="25"/>
    </row>
    <row r="33" spans="1:16" x14ac:dyDescent="0.25">
      <c r="A33" s="105"/>
      <c r="B33" s="106"/>
      <c r="C33" s="99"/>
      <c r="D33" s="105"/>
      <c r="E33" s="105"/>
      <c r="F33" s="105"/>
      <c r="G33" s="108"/>
      <c r="H33" s="108"/>
      <c r="I33" s="102"/>
      <c r="K33" s="59"/>
      <c r="L33" s="53"/>
      <c r="M33" s="53"/>
      <c r="N33" s="25"/>
      <c r="O33" s="53"/>
      <c r="P33" s="25"/>
    </row>
    <row r="34" spans="1:16" x14ac:dyDescent="0.25">
      <c r="A34" s="117" t="s">
        <v>39</v>
      </c>
      <c r="B34" s="118"/>
      <c r="C34" s="118"/>
      <c r="D34" s="118"/>
      <c r="E34" s="119"/>
      <c r="F34" s="110"/>
      <c r="G34" s="111" t="s">
        <v>31</v>
      </c>
      <c r="H34" s="112"/>
      <c r="I34" s="113">
        <f>I31*3</f>
        <v>0</v>
      </c>
      <c r="K34" s="59"/>
      <c r="L34" s="53"/>
      <c r="M34" s="53"/>
      <c r="N34" s="25"/>
      <c r="O34" s="51"/>
      <c r="P34" s="25"/>
    </row>
    <row r="35" spans="1:16" x14ac:dyDescent="0.25">
      <c r="A35" s="114"/>
      <c r="B35" s="110"/>
      <c r="C35" s="114"/>
      <c r="D35" s="110"/>
      <c r="E35" s="110"/>
      <c r="F35" s="110"/>
      <c r="G35" s="115" t="s">
        <v>32</v>
      </c>
      <c r="H35" s="112"/>
      <c r="I35" s="116">
        <f>I34*1.27</f>
        <v>0</v>
      </c>
      <c r="K35" s="59"/>
      <c r="L35" s="53"/>
      <c r="M35" s="53"/>
      <c r="N35" s="25"/>
      <c r="O35" s="58"/>
      <c r="P35" s="25"/>
    </row>
  </sheetData>
  <sheetProtection password="D36F" sheet="1" objects="1" scenarios="1"/>
  <protectedRanges>
    <protectedRange password="D36F" sqref="H4:I29" name="Tartomány10"/>
    <protectedRange password="D36F" sqref="A28:F28" name="Tartomány8"/>
    <protectedRange password="D36F" sqref="A23:F24" name="Tartomány6"/>
    <protectedRange password="D36F" sqref="A14:F14" name="Tartomány4"/>
    <protectedRange password="D36F" sqref="A9:F10" name="Tartomány2"/>
    <protectedRange password="D36F" sqref="B4:F7" name="Tartomány1"/>
    <protectedRange password="D36F" sqref="A12:F12" name="Tartomány3"/>
    <protectedRange password="D36F" sqref="A16:F21" name="Tartomány5"/>
    <protectedRange password="D36F" sqref="A26:F26" name="Tartomány7"/>
    <protectedRange password="D36F" sqref="A31:I35" name="Tartomány9"/>
  </protectedRanges>
  <mergeCells count="15">
    <mergeCell ref="A34:E34"/>
    <mergeCell ref="F27:G27"/>
    <mergeCell ref="F29:G29"/>
    <mergeCell ref="A1:I1"/>
    <mergeCell ref="F15:G15"/>
    <mergeCell ref="A17:A18"/>
    <mergeCell ref="A19:A20"/>
    <mergeCell ref="F22:G22"/>
    <mergeCell ref="A23:A24"/>
    <mergeCell ref="F25:G25"/>
    <mergeCell ref="A4:A7"/>
    <mergeCell ref="F8:G8"/>
    <mergeCell ref="A9:A10"/>
    <mergeCell ref="F11:G11"/>
    <mergeCell ref="F13:G13"/>
  </mergeCells>
  <pageMargins left="0.7" right="0.7" top="0.75" bottom="0.75" header="0.3" footer="0.3"/>
  <pageSetup paperSize="9" orientation="portrait" horizontalDpi="300" verticalDpi="300" r:id="rId1"/>
  <ignoredErrors>
    <ignoredError sqref="H8 H11:I11 H13:I13 H15:I15 H22 H25:I25 H27:I27 H14 H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Faragó Csaba</dc:creator>
  <cp:lastModifiedBy>Bodor Richárd</cp:lastModifiedBy>
  <dcterms:created xsi:type="dcterms:W3CDTF">2015-07-21T08:52:47Z</dcterms:created>
  <dcterms:modified xsi:type="dcterms:W3CDTF">2015-08-07T09:32:27Z</dcterms:modified>
</cp:coreProperties>
</file>